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tabRatio="602"/>
  </bookViews>
  <sheets>
    <sheet name="План 2018 общий" sheetId="1" r:id="rId1"/>
    <sheet name="СМП" sheetId="2" r:id="rId2"/>
  </sheets>
  <definedNames>
    <definedName name="_GoBack" localSheetId="0">'План 2018 общий'!#REF!</definedName>
    <definedName name="_xlnm._FilterDatabase" localSheetId="0" hidden="1">'План 2018 общий'!$A$18:$Q$182</definedName>
    <definedName name="_xlnm._FilterDatabase" localSheetId="1" hidden="1">СМП!$A$10:$O$10</definedName>
    <definedName name="OLE_LINK1" localSheetId="0">'План 2018 общий'!#REF!</definedName>
    <definedName name="_xlnm.Print_Area" localSheetId="0">'План 2018 общий'!$A$1:$O$200</definedName>
    <definedName name="_xlnm.Print_Area" localSheetId="1">СМП!$A$1:$O$106</definedName>
  </definedNames>
  <calcPr calcId="145621"/>
</workbook>
</file>

<file path=xl/calcChain.xml><?xml version="1.0" encoding="utf-8"?>
<calcChain xmlns="http://schemas.openxmlformats.org/spreadsheetml/2006/main">
  <c r="K128" i="1" l="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87" i="1" l="1"/>
</calcChain>
</file>

<file path=xl/sharedStrings.xml><?xml version="1.0" encoding="utf-8"?>
<sst xmlns="http://schemas.openxmlformats.org/spreadsheetml/2006/main" count="2235" uniqueCount="366">
  <si>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</si>
  <si>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</si>
  <si>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</si>
  <si>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</si>
  <si>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</si>
  <si>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</si>
  <si>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</si>
  <si>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</si>
  <si>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</si>
  <si>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</si>
  <si>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</si>
  <si>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</si>
  <si>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</si>
  <si>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</si>
  <si>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</si>
  <si>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</si>
  <si>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</si>
  <si>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</si>
  <si>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</si>
  <si>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</si>
  <si>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</si>
  <si>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</si>
  <si>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</si>
  <si>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</si>
  <si>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2 квартал</t>
  </si>
  <si>
    <t>4 квартал</t>
  </si>
  <si>
    <t>ООО "СГЭС"</t>
  </si>
  <si>
    <t>zakupki_sges@surgutges.ru</t>
  </si>
  <si>
    <t>1 квартал</t>
  </si>
  <si>
    <r>
      <t xml:space="preserve">Сведения о начальной (максимальной) цене договора (цене лота),         </t>
    </r>
    <r>
      <rPr>
        <u/>
        <sz val="9"/>
        <rFont val="Times New Roman"/>
        <family val="1"/>
        <charset val="204"/>
      </rPr>
      <t xml:space="preserve"> </t>
    </r>
    <r>
      <rPr>
        <b/>
        <u/>
        <sz val="9"/>
        <rFont val="Times New Roman"/>
        <family val="1"/>
        <charset val="204"/>
      </rPr>
      <t>руб. с НДС</t>
    </r>
  </si>
  <si>
    <r>
      <t xml:space="preserve">Дата размещения внутреннего заказа в 1С Закупки (число/месяц/год)  </t>
    </r>
    <r>
      <rPr>
        <sz val="12"/>
        <color rgb="FF000000"/>
        <rFont val="Times New Roman"/>
        <family val="1"/>
        <charset val="204"/>
      </rPr>
      <t xml:space="preserve">дата д.быть на не позднее, чем за 60 календарных дней до начала работ (услуг, поставки) </t>
    </r>
  </si>
  <si>
    <t>на 2018 год</t>
  </si>
  <si>
    <t>(3462)52-46-00</t>
  </si>
  <si>
    <t>62.01</t>
  </si>
  <si>
    <t>в соответствии с техническим заданием</t>
  </si>
  <si>
    <t>условная единица</t>
  </si>
  <si>
    <t>у единственного поставщика</t>
  </si>
  <si>
    <t>26.20</t>
  </si>
  <si>
    <t>26.20.1.</t>
  </si>
  <si>
    <t>штука</t>
  </si>
  <si>
    <t>запрос цен</t>
  </si>
  <si>
    <t xml:space="preserve">Услуги по заправке, текущему ремонту и обслуживанию оргтехники </t>
  </si>
  <si>
    <t>Поставка компъютеров</t>
  </si>
  <si>
    <t>62.02</t>
  </si>
  <si>
    <t>62.0</t>
  </si>
  <si>
    <t>Передача неисключительных прав на использование программного обеспечения ПО Searhinform</t>
  </si>
  <si>
    <t>61.20</t>
  </si>
  <si>
    <t>62.01.2.</t>
  </si>
  <si>
    <t>Передача прав на использование лицензий для ЭВМ</t>
  </si>
  <si>
    <t>Поставка материалов и комплектующих к компьютерной инфраструктуре и инфрастркутуре локальной вычислительной сети</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</si>
  <si>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</si>
  <si>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</si>
  <si>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</si>
  <si>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26.30</t>
  </si>
  <si>
    <t>26.30.6.</t>
  </si>
  <si>
    <t>Поставка запасных частей для оперативной замены оборудования системы видеонаблюдения, ОПС, СКУД</t>
  </si>
  <si>
    <t>62.02.20</t>
  </si>
  <si>
    <t xml:space="preserve">Оказание информационных услуг с использованием экземпляра системы КонсультантПлюс для нужд ООО «СГЭС» </t>
  </si>
  <si>
    <t>Проектно-изыскательские работы для создания системы радиосвязи</t>
  </si>
  <si>
    <t>3 квартал</t>
  </si>
  <si>
    <t xml:space="preserve">Поставка расходных материалов для оргтехники и  комплектующих </t>
  </si>
  <si>
    <t>запрос предложений</t>
  </si>
  <si>
    <t>Услуги доступа в интернет и телефонии на Базе ООО «СГЭС» -г. Сургут, ул. Аэрофлотская, 23/5</t>
  </si>
  <si>
    <t>Услуги на подписку Autodesk AutoCad (1 Year) 13 мест</t>
  </si>
  <si>
    <t>Услуги на лицензию Антивирус kaspersky security для почтовых серверов</t>
  </si>
  <si>
    <t>Поставка источников бесперебойного питания. Для резервирования питания серверных стоек</t>
  </si>
  <si>
    <t>Поставка радиостанций для автотранспорта и стационарного размещения для переговоров оперативного персонала  и связи с ЦДС</t>
  </si>
  <si>
    <t>нет</t>
  </si>
  <si>
    <t>да</t>
  </si>
  <si>
    <t>смп</t>
  </si>
  <si>
    <t>Поставка материалов для организации коллективных видеоконференций</t>
  </si>
  <si>
    <t xml:space="preserve">Расширение существующей СКС, серверной инфраструктуры. 
Поставка коммутаторов Cisco Catalyst </t>
  </si>
  <si>
    <t>26.30.1.</t>
  </si>
  <si>
    <t>43.21</t>
  </si>
  <si>
    <t>43.21.10</t>
  </si>
  <si>
    <t xml:space="preserve">                               (Ф.И.О., должность руководителя (уполномоченного лица) заказчика)                                                    (подпись)                                                         (дата утверждения)</t>
  </si>
  <si>
    <t>71.12</t>
  </si>
  <si>
    <t xml:space="preserve">Планируемая дата или период размещения извещения о закупке            (месяц, год) </t>
  </si>
  <si>
    <t xml:space="preserve">Срок исполнения договора 
(месяц, год) </t>
  </si>
  <si>
    <t>68.10</t>
  </si>
  <si>
    <t>Приобретение котельной для теплоснабжения г.Сургут  Нефтеюганское шоссе , д.22, строение5</t>
  </si>
  <si>
    <t>в соответствии с условиями договора</t>
  </si>
  <si>
    <t>Приобретение станции снегоплавления</t>
  </si>
  <si>
    <t>71.20</t>
  </si>
  <si>
    <t>Июнь 2018г</t>
  </si>
  <si>
    <t>Строительство тепломагистрали от ТК-4 в КК36 до УТ-3 мкр41</t>
  </si>
  <si>
    <t>Декабрь 2018г</t>
  </si>
  <si>
    <t>68.10.1</t>
  </si>
  <si>
    <t>Приобретение тепловых сетей в мкр44</t>
  </si>
  <si>
    <t>Октябрь 2017г</t>
  </si>
  <si>
    <t>33.11</t>
  </si>
  <si>
    <t>Ремонт наружных сетей теплоснабжения промбазы МК-114</t>
  </si>
  <si>
    <t>43.32.1</t>
  </si>
  <si>
    <t>33.12</t>
  </si>
  <si>
    <t>Капитальный ремонт перекачивающих насосов СЭ-2500 ст.№9,10 на пиковой котельной №13</t>
  </si>
  <si>
    <t>Ремонт  насосов WILO SCP350/470HA №1,2,3,4  на ПНС</t>
  </si>
  <si>
    <t>Выполнение проектов на узлы учета тепловой энергии</t>
  </si>
  <si>
    <t>Строительство тепловых сетей от УТ-3 до УТ-2 мкр41</t>
  </si>
  <si>
    <t>Приобретение тепловой сети до ГП-2 мкр35</t>
  </si>
  <si>
    <t>в соответстыии с условиями договора</t>
  </si>
  <si>
    <t>Октябрь 2018г</t>
  </si>
  <si>
    <t>Разработка проекта автоматизированной ПНС на тепломагистрали к микрорайону 35</t>
  </si>
  <si>
    <t>Проведение экспертизы промбезопасности тепломагистрали от СГРЭС-1 до ПКТС</t>
  </si>
  <si>
    <t>Проектирование системы управления газовыми горелками водогрейных котлов на пиковой котельной №13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</si>
  <si>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</si>
  <si>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17.12.1.</t>
  </si>
  <si>
    <t>17.12.14.110</t>
  </si>
  <si>
    <t>Поставка офисной бумаги</t>
  </si>
  <si>
    <t xml:space="preserve">в соответствии с техническим заданием </t>
  </si>
  <si>
    <t>81.21</t>
  </si>
  <si>
    <t>Оказание клининговых услуг</t>
  </si>
  <si>
    <t>10.82.</t>
  </si>
  <si>
    <t>Поставка детских новогодних подарков, подарочных наборов</t>
  </si>
  <si>
    <t>шт</t>
  </si>
  <si>
    <t>36.00.2</t>
  </si>
  <si>
    <t>36.00.11</t>
  </si>
  <si>
    <t xml:space="preserve">Поставка питьевой воды </t>
  </si>
  <si>
    <t>45.2</t>
  </si>
  <si>
    <t>876</t>
  </si>
  <si>
    <t>усл.ед</t>
  </si>
  <si>
    <t>1</t>
  </si>
  <si>
    <t>запрос  предложений</t>
  </si>
  <si>
    <t>09.01.2018</t>
  </si>
  <si>
    <t>29.3</t>
  </si>
  <si>
    <t>29.32</t>
  </si>
  <si>
    <t xml:space="preserve">Поставка запасных частей на установку горизонтального бурения </t>
  </si>
  <si>
    <t xml:space="preserve">в соответствии с техническим заданием                                                                                            </t>
  </si>
  <si>
    <t xml:space="preserve">запрос цен </t>
  </si>
  <si>
    <t>15.03.2018</t>
  </si>
  <si>
    <t>29.1</t>
  </si>
  <si>
    <t>29.10.44</t>
  </si>
  <si>
    <t xml:space="preserve"> Поставка ГАЗ -33088 4х4 фургон прямоугольной формы под лабараторию</t>
  </si>
  <si>
    <t>28.41</t>
  </si>
  <si>
    <t>28.41.32</t>
  </si>
  <si>
    <t xml:space="preserve">Поставка вибротрамбовки для экскаватора JCB 4CX  </t>
  </si>
  <si>
    <t>796</t>
  </si>
  <si>
    <t xml:space="preserve">Поставка гидробура для экскаватора JCB 4CX  </t>
  </si>
  <si>
    <t>28.29</t>
  </si>
  <si>
    <t xml:space="preserve">Поставка компактной уборочной (поломоечной) машины </t>
  </si>
  <si>
    <t>15.06.2018</t>
  </si>
  <si>
    <t>Поставка автомобильного диагностического компьютера</t>
  </si>
  <si>
    <t>Поставка автозапчастей для автомобилей ООО "СГЭС" в 2019г.</t>
  </si>
  <si>
    <t xml:space="preserve">да </t>
  </si>
  <si>
    <t>15.10.2018</t>
  </si>
  <si>
    <t>19.2</t>
  </si>
  <si>
    <t>19.20.2</t>
  </si>
  <si>
    <t>Поставка горюче-смазочных материалов для нужд ООО "СГЭС" в 2019г.</t>
  </si>
  <si>
    <t>л</t>
  </si>
  <si>
    <t>77.1</t>
  </si>
  <si>
    <t>Оказание услуг по аренде автотранспорта для нужд ООО "СГЭС" в 2019 -2020г.</t>
  </si>
  <si>
    <t>65.12</t>
  </si>
  <si>
    <t>65.12.2</t>
  </si>
  <si>
    <t>Оказание услуг по страхованию средств наземного транспорта КАСКО для нужд ООО "СГЭС" в 2019г.</t>
  </si>
  <si>
    <t>65.12.</t>
  </si>
  <si>
    <t>65.12.3</t>
  </si>
  <si>
    <t>Оказание услуг по страхованию средств наземного транспорта ОСАГО для нужд ООО "СГЭС" в 2019г.</t>
  </si>
  <si>
    <t>запрос  цен</t>
  </si>
  <si>
    <t>49.42</t>
  </si>
  <si>
    <t>49.4</t>
  </si>
  <si>
    <t>Оказание транспортных услуг 2019 -2020г.</t>
  </si>
  <si>
    <t>45.20.3</t>
  </si>
  <si>
    <t>Оказание услуг по автомойке транспорта</t>
  </si>
  <si>
    <t>Проведение поверки средств измерений для нужд ООО «СГЭС»</t>
  </si>
  <si>
    <t>71.12.6</t>
  </si>
  <si>
    <t>71.12.4</t>
  </si>
  <si>
    <t>65.12.1</t>
  </si>
  <si>
    <t xml:space="preserve"> Услуги по добровольному медицинскому страхованию работников ООО «СГЭС».</t>
  </si>
  <si>
    <t>чел</t>
  </si>
  <si>
    <t>85.30</t>
  </si>
  <si>
    <t>Услуги по обучению работников ООО "СГЭС" в 2019г.</t>
  </si>
  <si>
    <t>Услуги по повышению квалификации и подготовке кадров ООО "СГЭС" в 2019г.</t>
  </si>
  <si>
    <t>63.91</t>
  </si>
  <si>
    <t>в соответсвии с техническим заданием</t>
  </si>
  <si>
    <t>Услуги по организации и проведению корпоративного мероприятия ко Дню энергетика</t>
  </si>
  <si>
    <t>в соответсвии с условиями договора</t>
  </si>
  <si>
    <r>
      <rPr>
        <sz val="9"/>
        <rFont val="Times New Roman"/>
        <family val="1"/>
        <charset val="204"/>
      </rPr>
      <t>Оказание</t>
    </r>
    <r>
      <rPr>
        <sz val="9"/>
        <rFont val="Calibri"/>
        <family val="2"/>
        <charset val="204"/>
      </rPr>
      <t xml:space="preserve"> </t>
    </r>
    <r>
      <rPr>
        <sz val="9"/>
        <rFont val="Times New Roman"/>
        <family val="1"/>
        <charset val="204"/>
      </rPr>
      <t>услуг комплексного  мультимедийного обслуживания, продвижения и рекламы</t>
    </r>
  </si>
  <si>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</si>
  <si>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</si>
  <si>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</si>
  <si>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Поставка переносного газоанализатора для замеров уходящих газов от стационарных источников загрязнения</t>
  </si>
  <si>
    <t>сертификат</t>
  </si>
  <si>
    <t>25.01.2018 г.</t>
  </si>
  <si>
    <t>85.3</t>
  </si>
  <si>
    <t>Оказание образовательных услуг работникам ООО "СГЭС" на 2018г.</t>
  </si>
  <si>
    <t>лицензия, аккредитация программ обучения</t>
  </si>
  <si>
    <t>чел.</t>
  </si>
  <si>
    <t>Декабрь 2018 г.</t>
  </si>
  <si>
    <t>19.02.2018 г.</t>
  </si>
  <si>
    <t xml:space="preserve">Поставка спецодежды </t>
  </si>
  <si>
    <t>сертификаты ЕАС и РОСС</t>
  </si>
  <si>
    <t>86.10</t>
  </si>
  <si>
    <t>86.10.1</t>
  </si>
  <si>
    <t>Услуги по проведению психиатрического освидетельствования</t>
  </si>
  <si>
    <t>лицензия</t>
  </si>
  <si>
    <t>14.12.15.20</t>
  </si>
  <si>
    <t>СМП</t>
  </si>
  <si>
    <t>32.99</t>
  </si>
  <si>
    <t>32.99.11</t>
  </si>
  <si>
    <t>Поставка средств защиты от падения с высоты</t>
  </si>
  <si>
    <t>02.04.20108</t>
  </si>
  <si>
    <t>86.21</t>
  </si>
  <si>
    <t>Услуги по проведению обязательного медицинского осмотра работников на 2019 г.</t>
  </si>
  <si>
    <t>лицензия на проведение медицинских осмотров</t>
  </si>
  <si>
    <t>15.10.2017 г.</t>
  </si>
  <si>
    <t>38.2</t>
  </si>
  <si>
    <t>Оказание услуг на прием и размещение (захоронение) отходов в 2019 г.</t>
  </si>
  <si>
    <t>лицензия на прием и размещение отходов</t>
  </si>
  <si>
    <t>12.11.2017 г.</t>
  </si>
  <si>
    <t>Оказание услуг на централизованный вывоз и размещение (захоронение) отходов в 2019 г.</t>
  </si>
  <si>
    <t>лицензия на транспортировку отходов</t>
  </si>
  <si>
    <t>06.11.2017 г.</t>
  </si>
  <si>
    <t>Модернизация системы электроснабжения компьютерной сети здания АБК</t>
  </si>
  <si>
    <t xml:space="preserve">Поставка Многофункционального устройства Konica Minolta bizhub C258 </t>
  </si>
  <si>
    <t>Монтаж периметральной сигнализации и системы видеонаблюдения здания по ул Аэрофлотская, 23</t>
  </si>
  <si>
    <t xml:space="preserve">Поставка распределенной системы хранения данных  Synology (Rack 2U) RS2414RP+ </t>
  </si>
  <si>
    <t>Модернизация системы ОПС и СКУД здания по адресу  Нефтеюганское шоссе 15</t>
  </si>
  <si>
    <t>Замена оконных блоков пиковой котельной №13</t>
  </si>
  <si>
    <t>Монтаж шлагбаумов, камеры видеонаблюдения здания по ул Аэрофлотская, 23</t>
  </si>
  <si>
    <t>Ханты-Мансийский Автономный округ-Югра</t>
  </si>
  <si>
    <t>Установка трекеров "Эра-Глонасс"</t>
  </si>
  <si>
    <t xml:space="preserve">Монтаж шлагбаума,камеры видеонаблюдения, здания Профотель </t>
  </si>
  <si>
    <t>27.33</t>
  </si>
  <si>
    <t>27.33.13.120</t>
  </si>
  <si>
    <t>Поставка зажимов СИП</t>
  </si>
  <si>
    <t>ГОСТ 14600-69</t>
  </si>
  <si>
    <t>27.32.2</t>
  </si>
  <si>
    <t>27.32</t>
  </si>
  <si>
    <t>Поставка кабельной продукции</t>
  </si>
  <si>
    <t>ГОСТ 18410-73; ГОСТ 15150-69</t>
  </si>
  <si>
    <t>Поставка инструмента</t>
  </si>
  <si>
    <t>ГОСТ 2838-80</t>
  </si>
  <si>
    <t>25.9; 13.95</t>
  </si>
  <si>
    <t>Поставка хозтоваров</t>
  </si>
  <si>
    <t>ГОСТ 19596-87</t>
  </si>
  <si>
    <t>27.12</t>
  </si>
  <si>
    <t>Поставка выключателей автоматических, рубильников, предохранителей</t>
  </si>
  <si>
    <t>ГОСТ 50030.2</t>
  </si>
  <si>
    <t>Поставка счетчиков Меркурий</t>
  </si>
  <si>
    <t>ГОСТ Р 52319</t>
  </si>
  <si>
    <t>25.21</t>
  </si>
  <si>
    <t>Поставка гильз винтовых ГН</t>
  </si>
  <si>
    <t xml:space="preserve"> ГОСТ 16336-77</t>
  </si>
  <si>
    <t>27.40</t>
  </si>
  <si>
    <t>Поставка ламп электрических</t>
  </si>
  <si>
    <t>ГОСТ 10771-82</t>
  </si>
  <si>
    <t>27.90</t>
  </si>
  <si>
    <t>27.90.13</t>
  </si>
  <si>
    <t>Поставка электродов</t>
  </si>
  <si>
    <t>ГОСТ 9466-75</t>
  </si>
  <si>
    <t>27.40; 24.10</t>
  </si>
  <si>
    <t>Поставка металлопроката</t>
  </si>
  <si>
    <t>ГОСТ 2590-88</t>
  </si>
  <si>
    <t>27.3</t>
  </si>
  <si>
    <t>Поставка муфт, трубки ТУТ</t>
  </si>
  <si>
    <t>АО "ПЗЭМИ", Россия</t>
  </si>
  <si>
    <t>25.73</t>
  </si>
  <si>
    <t>Поставка  бензооборудования и запчастей</t>
  </si>
  <si>
    <t>ГОСТ 30411-2001</t>
  </si>
  <si>
    <t>20.30</t>
  </si>
  <si>
    <t>Поставка лакокрасочной продукции</t>
  </si>
  <si>
    <t>ГОСТ 30884-03</t>
  </si>
  <si>
    <t>Поставка приборов</t>
  </si>
  <si>
    <t>ГОСТ 10374-93</t>
  </si>
  <si>
    <t>Поставка шины АД 31</t>
  </si>
  <si>
    <t>ГОСТ 15176-89</t>
  </si>
  <si>
    <t>ГОСТ 51350-99</t>
  </si>
  <si>
    <t>28.92</t>
  </si>
  <si>
    <t>28.92.24</t>
  </si>
  <si>
    <t>Поставка двухвальцевого катка JCB VMD70</t>
  </si>
  <si>
    <t>42.22</t>
  </si>
  <si>
    <t>42.22.11</t>
  </si>
  <si>
    <t>Капитальный ремонт оборудования  ТП-416 ЭСК № 27</t>
  </si>
  <si>
    <t>Капитальный ремонт оборудования  ТП - 413 ЭСК № 22</t>
  </si>
  <si>
    <t>Капитальный ремонт оборудования ТП - 396 ЭСК № 49</t>
  </si>
  <si>
    <t>Капитальный ремонт оборудования ТП - 390 ЭСК № 49</t>
  </si>
  <si>
    <t>Капитальный ремонт оборудования  ТП-245</t>
  </si>
  <si>
    <t>Капитальный ремонт оборудования  ТП-281</t>
  </si>
  <si>
    <t>Капитальный ремонт оборудования  ТП -284</t>
  </si>
  <si>
    <t>Капитальный ремонт оборудования  ТП-282</t>
  </si>
  <si>
    <t>Капитальный ремонт оборудования   ТП-312</t>
  </si>
  <si>
    <t>Капитальный ремонт оборудования  ТП-229</t>
  </si>
  <si>
    <t xml:space="preserve"> Капитальный ремонт оборудования  ТП-231</t>
  </si>
  <si>
    <t>Строительство РП(ТП) 2х2500кВА мкр.22</t>
  </si>
  <si>
    <t>Строительство ТП-4 2х1600кВА мкр.35А</t>
  </si>
  <si>
    <t>Строительство КЛ-10кВ РП-164 до ТП-4 2х1600кВА мкр.35А</t>
  </si>
  <si>
    <t>Строительство ТП-2х2500кВА мкр.27А</t>
  </si>
  <si>
    <t>Строительство КЛ-10кВ от РП-147 до ТП-2х2500кВА 27А</t>
  </si>
  <si>
    <t>Строительство КЛ-10кВ от ТП-2х2500кВА мкр.27А до места врезки в КЛ-10кВ от РП-147 до БКТП-577</t>
  </si>
  <si>
    <t>Строительство ТП 2х2500кВА мкр.20А</t>
  </si>
  <si>
    <t>Строительство КЛ-10кВ от ТП 2х2500кВА мкр.20А</t>
  </si>
  <si>
    <t>Строительство ТП-2х1250кВА мкр.4 ул. Энтузиастов, 6</t>
  </si>
  <si>
    <t>Строительство ТП-2х630кВА мкр.4 ул. ул. Нефтяников, 11</t>
  </si>
  <si>
    <t>Строительство КЛ-10кВ ТП-209 РП-107</t>
  </si>
  <si>
    <t>Строительство КЛ-10кВ ТП-217 ТП-209</t>
  </si>
  <si>
    <t>Строительство КЛ-10кВ РП-208 ТП-218</t>
  </si>
  <si>
    <t>Строительство КЛ-10кВ от ТП-427 до ТП-472</t>
  </si>
  <si>
    <t>Строительство КЛ-10кВ от оп.№27 ф. Олимпийская-108, 212 до места врезки в КЛ-10кВ РП АСКТ-КТПН-672 КТПН 675</t>
  </si>
  <si>
    <t>Строительство КЛ-0,4кВ ТП-355 Маяковского-27/1</t>
  </si>
  <si>
    <t>Реконструкция оборудования РП - 143  АКТ № 4</t>
  </si>
  <si>
    <t>Реконструкция оборудования РП-164</t>
  </si>
  <si>
    <t>Реконструкция оборудования РП-142 мкр. НГДУ</t>
  </si>
  <si>
    <t>Реконструкция оборудования РП-120 Югорская 7</t>
  </si>
  <si>
    <t>Реконструкция оборудования РП-145</t>
  </si>
  <si>
    <t>Реконструкция КТПН-655 ул.Затонская 3/2 Ч.Мыс</t>
  </si>
  <si>
    <t>Реконструкция оборудования ТП-297</t>
  </si>
  <si>
    <t>Реконструкция оборудования ТП-218</t>
  </si>
  <si>
    <t>Реконструкция КЛ - 10 кВ РП - 117 - ТП - 426</t>
  </si>
  <si>
    <t>Реконструкция КЛ - 10 кВ РП - 117 - ТП - 471</t>
  </si>
  <si>
    <t>Реконструкция КЛ - 10 кВ от ТП - 472 до ТП - 471</t>
  </si>
  <si>
    <t>Реконструкция КЛ - 10 кВ от ТП - 426 до ТП - 427</t>
  </si>
  <si>
    <t>Реконструкция ВЛ- 6 кВ ФИДЕР  П/СТ "Строительная</t>
  </si>
  <si>
    <t>Реконструкция КЛ-10кВ РП - 115 -ТП- 395</t>
  </si>
  <si>
    <t xml:space="preserve">Реконструкция КЛ-10кВ РП - 115 -ТП - 390  </t>
  </si>
  <si>
    <t>Реконструкция КЛ-10кв РП-103 РП-106</t>
  </si>
  <si>
    <t>Реконструкция КЛ-0,4 кВ  ТП - 427 М-Карамова 90 и 92</t>
  </si>
  <si>
    <t>Реконструкция КЛ-0,4 кВ ТП - 445 - Пролетарский 12</t>
  </si>
  <si>
    <t>Реконструкция КЛ -0,4 кВ от ТП-452 -Пролетарский 14</t>
  </si>
  <si>
    <t>Реконструкция КЛ -10 кВ от ТП-450  - ТП - 451 мкр. 25</t>
  </si>
  <si>
    <t xml:space="preserve">Реконструкция КЛ-0,4кВ от ТП-356 Пушкина 16  </t>
  </si>
  <si>
    <t>Реконструкция КЛ-0,4кв от ТП-377 Просвещение 42</t>
  </si>
  <si>
    <t>Реконструкция КЛ-0,4кв ТП-368 Респуб.86</t>
  </si>
  <si>
    <t>Реконструкция КЛ-0,4кв ЦРП-113 Республики 88</t>
  </si>
  <si>
    <t xml:space="preserve">Реконструкция КЛ - 0,4 кВ ТП - 377 Энергетиков 7 </t>
  </si>
  <si>
    <t>Реконструкция КЛ-0,4кВ  ТП-373 Энергетиков 15</t>
  </si>
  <si>
    <t>Реконструкция КЛ-0,4кв от ТП-379 Гагарина-14</t>
  </si>
  <si>
    <t xml:space="preserve">Реконструкция КЛ-0,4кВ от ТП-395- ВЛКСМ-3 </t>
  </si>
  <si>
    <t>Монтаж телемеханики на РП-129</t>
  </si>
  <si>
    <t>Монтаж телемеханики на РП-149</t>
  </si>
  <si>
    <t>Монтаж телемеханики на РП-156</t>
  </si>
  <si>
    <t>Монтаж телемеханики на РП-157</t>
  </si>
  <si>
    <t>Монтаж телемеханики на РП-161</t>
  </si>
  <si>
    <t>Монтаж телемеханики на РП-2020</t>
  </si>
  <si>
    <t xml:space="preserve">В   соответствовии с   техническим заданием   </t>
  </si>
  <si>
    <t>Монтаж  системы АИИС КУЭ в многоквартирных жилых домах.</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</si>
  <si>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2017г.</t>
    </r>
  </si>
  <si>
    <t>Участие субъектов малого и среднего предпринимательства в закупке</t>
  </si>
  <si>
    <t>Код по ОКВЭД2</t>
  </si>
  <si>
    <t>Код по ОКПД2</t>
  </si>
  <si>
    <t>Способ осуществления закупки</t>
  </si>
  <si>
    <t>Сведения о начальной (максимальной) цене договора (цене лота), руб.</t>
  </si>
  <si>
    <t>Код по ОКЕИ</t>
  </si>
  <si>
    <t>Код по ОКАТО</t>
  </si>
  <si>
    <t>Планируемая дата или период размещения извещения о закупке            (месяц, год)</t>
  </si>
  <si>
    <t>Срок исполнения договора 
(месяц, год)</t>
  </si>
  <si>
    <t>да/нет</t>
  </si>
  <si>
    <t>42.21</t>
  </si>
  <si>
    <t>искл. СГОЗ</t>
  </si>
  <si>
    <t>смп; искл. СГОЗ</t>
  </si>
  <si>
    <t>628406, Автономный округ Ханты-Мансийский автономный округ – Югра, город Сургут, шоссе Нефтеюганское, дом №15</t>
  </si>
  <si>
    <t>Проведение технического освидетельствования тепломагистрали "Сеть теплоснабжения микрорайонов №43,44,45 "Сеть теплоснабжения мкр.38"</t>
  </si>
  <si>
    <t>Ремонт наружных сетей теплоснабжения   "СГРЭС-2-Промзона"</t>
  </si>
  <si>
    <t>Проведение технического освидетельствования котлов  Eurotherm17 на котельной для теплоснабжения мкр№38 и №39 г.Сургут</t>
  </si>
  <si>
    <t>Поставка комплекта нагрузочного с цифровым Регулятором РТ-2048</t>
  </si>
  <si>
    <t>15.09.2018</t>
  </si>
  <si>
    <t>Ремонт наружных сетей теплоснабжения между НО11-НО12 от секущих задвижек СП1, СО2 до СП7, СО8 на т/м "СГРЭС-1-ПКТС"</t>
  </si>
  <si>
    <t>Ремонт наружных сетей теплоснабжения между НО33-НО34 от секущих задвижек СП7, СО8 до СП9, СО10 на т/м "СГРЭС-1-ПКТС"</t>
  </si>
  <si>
    <t>Монтаж охранно-пожарной сигнализации объект- пиковая котельная № 13 по адресу ул.Мира, 41</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</si>
  <si>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</si>
  <si>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исп. Андреевских Т.Ю.</t>
  </si>
  <si>
    <t>тел. 52-46-52</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</si>
  <si>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sz val="9"/>
        <color rgb="FF000000"/>
        <rFont val="Times New Roman"/>
        <family val="1"/>
        <charset val="204"/>
      </rPr>
      <t>638 374 440 руб. (шестьсот тридцать восемь миллионов триста семьдесят четыре тысячи четыреста сорок рублей 00 копеек).</t>
    </r>
  </si>
  <si>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9"/>
        <color rgb="FF000000"/>
        <rFont val="Times New Roman"/>
        <family val="1"/>
        <charset val="204"/>
      </rPr>
      <t xml:space="preserve"> 66 081 800,00 руб. (шестьдесят шесть миллионов восемьдесят одна тысяча восемьсот рублей 00 копеек).</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</si>
  <si>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sz val="9"/>
        <color rgb="FF000000"/>
        <rFont val="Times New Roman"/>
        <family val="1"/>
        <charset val="204"/>
      </rPr>
      <t>453 965 898,89 руб. (четыреста пятьдесят три миллиона девятьсот шестьдесят пять тысяч восемьсот девяносто восемь рублей восемьдесят девять копеек),</t>
    </r>
    <r>
      <rPr>
        <sz val="9"/>
        <color rgb="FF000000"/>
        <rFont val="Times New Roman"/>
        <family val="1"/>
        <charset val="204"/>
      </rPr>
      <t xml:space="preserve">  (71,11%).</t>
    </r>
  </si>
  <si>
    <t>61.20.2</t>
  </si>
  <si>
    <t>26.20.1</t>
  </si>
  <si>
    <t>85.42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</si>
</sst>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9"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rgb="FF000000"/>
      <name val="Times New Roman"/>
      <family val="1"/>
      <charset val="204"/>
    </font>
    <font>
      <b/>
      <sz val="9"/>
      <name val="Times New Roman"/>
      <family val="1"/>
      <charset val="204"/>
    </font>
    <font>
      <sz val="8"/>
      <color theme="1"/>
      <name val="Calibri"/>
      <family val="2"/>
      <scheme val="minor"/>
    </font>
    <font>
      <b/>
      <sz val="8"/>
      <name val="Times New Roman"/>
      <family val="1"/>
      <charset val="204"/>
    </font>
    <font>
      <sz val="12"/>
      <color rgb="FF000000"/>
      <name val="Times New Roman"/>
      <family val="1"/>
      <charset val="204"/>
    </font>
    <font>
      <b/>
      <sz val="12"/>
      <color rgb="FF000000"/>
      <name val="Times New Roman"/>
      <family val="1"/>
      <charset val="204"/>
    </font>
    <font>
      <u/>
      <sz val="9"/>
      <name val="Times New Roman"/>
      <family val="1"/>
      <charset val="204"/>
    </font>
    <font>
      <b/>
      <u/>
      <sz val="9"/>
      <name val="Times New Roman"/>
      <family val="1"/>
      <charset val="204"/>
    </font>
    <font>
      <sz val="9"/>
      <name val="Verdana"/>
      <family val="2"/>
      <charset val="204"/>
    </font>
    <font>
      <sz val="9"/>
      <color theme="1"/>
      <name val="Calibri"/>
      <family val="2"/>
      <scheme val="minor"/>
    </font>
    <font>
      <sz val="9"/>
      <name val="Calibri"/>
      <family val="2"/>
      <charset val="204"/>
    </font>
    <font>
      <b/>
      <sz val="9"/>
      <color theme="1"/>
      <name val="Times New Roman"/>
      <family val="1"/>
      <charset val="204"/>
    </font>
    <font>
      <i/>
      <sz val="9"/>
      <color theme="1"/>
      <name val="Times New Roman"/>
      <family val="1"/>
      <charset val="204"/>
    </font>
    <font>
      <sz val="9"/>
      <name val="Calibri"/>
      <family val="2"/>
      <scheme val="minor"/>
    </font>
    <font>
      <u/>
      <sz val="8"/>
      <color theme="1"/>
      <name val="Times New Roman"/>
      <family val="1"/>
      <charset val="204"/>
    </font>
    <font>
      <b/>
      <sz val="11"/>
      <color rgb="FF000000"/>
      <name val="Times New Roman"/>
      <family val="1"/>
      <charset val="204"/>
    </font>
    <font>
      <sz val="11"/>
      <color rgb="FF000000"/>
      <name val="Calibri"/>
      <family val="2"/>
      <scheme val="minor"/>
    </font>
    <font>
      <sz val="11"/>
      <color rgb="FF000000"/>
      <name val="Times New Roman"/>
      <family val="1"/>
      <charset val="204"/>
    </font>
    <font>
      <b/>
      <sz val="9"/>
      <color rgb="FF000000"/>
      <name val="Times New Roman"/>
      <family val="1"/>
      <charset val="204"/>
    </font>
    <font>
      <sz val="9"/>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00"/>
        <bgColor rgb="FF000000"/>
      </patternFill>
    </fill>
    <fill>
      <patternFill patternType="solid">
        <fgColor theme="9" tint="0.79998168889431442"/>
        <bgColor indexed="64"/>
      </patternFill>
    </fill>
    <fill>
      <patternFill patternType="solid">
        <fgColor rgb="FFFFFFFF"/>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style="thin">
        <color indexed="64"/>
      </top>
      <bottom style="thin">
        <color indexed="64"/>
      </bottom>
      <diagonal/>
    </border>
    <border>
      <left/>
      <right style="thin">
        <color indexed="64"/>
      </right>
      <top/>
      <bottom style="thin">
        <color rgb="FF000000"/>
      </bottom>
      <diagonal/>
    </border>
  </borders>
  <cellStyleXfs count="8">
    <xf numFmtId="0" fontId="0" fillId="0" borderId="0"/>
    <xf numFmtId="0" fontId="3" fillId="0" borderId="0"/>
    <xf numFmtId="0" fontId="4" fillId="0" borderId="0"/>
    <xf numFmtId="0" fontId="12" fillId="0" borderId="0"/>
    <xf numFmtId="0" fontId="7" fillId="0" borderId="0"/>
    <xf numFmtId="0" fontId="17" fillId="0" borderId="0" applyNumberFormat="0" applyFill="0" applyBorder="0" applyAlignment="0" applyProtection="0"/>
    <xf numFmtId="0" fontId="4" fillId="0" borderId="0"/>
    <xf numFmtId="0" fontId="12" fillId="0" borderId="0"/>
  </cellStyleXfs>
  <cellXfs count="328">
    <xf numFmtId="0" fontId="0" fillId="0" borderId="0" xfId="0"/>
    <xf numFmtId="0" fontId="0" fillId="0" borderId="0" xfId="0" applyAlignment="1"/>
    <xf numFmtId="0" fontId="5" fillId="0" borderId="0" xfId="0" applyFont="1"/>
    <xf numFmtId="0" fontId="1" fillId="0" borderId="1"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0" fillId="0" borderId="3" xfId="0" applyBorder="1"/>
    <xf numFmtId="0" fontId="0" fillId="0" borderId="0" xfId="0" applyBorder="1"/>
    <xf numFmtId="0" fontId="2" fillId="0" borderId="1" xfId="0" applyFont="1" applyBorder="1" applyAlignment="1">
      <alignment horizontal="center" vertical="center"/>
    </xf>
    <xf numFmtId="0" fontId="0" fillId="0" borderId="0" xfId="0"/>
    <xf numFmtId="0" fontId="1"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4" fillId="0" borderId="9" xfId="0" applyFont="1" applyBorder="1" applyAlignment="1">
      <alignment horizontal="center" vertical="center"/>
    </xf>
    <xf numFmtId="0" fontId="13" fillId="0" borderId="1" xfId="0" applyFont="1" applyFill="1" applyBorder="1" applyAlignment="1">
      <alignment horizontal="center" vertical="center" textRotation="90" wrapText="1" shrinkToFit="1"/>
    </xf>
    <xf numFmtId="0" fontId="0" fillId="0" borderId="0" xfId="0" applyBorder="1"/>
    <xf numFmtId="0" fontId="5" fillId="0" borderId="0" xfId="0" applyFont="1" applyBorder="1"/>
    <xf numFmtId="0" fontId="5" fillId="0" borderId="0" xfId="0" applyFont="1" applyBorder="1" applyAlignment="1"/>
    <xf numFmtId="0" fontId="16" fillId="2" borderId="0" xfId="0" applyFont="1" applyFill="1" applyBorder="1" applyAlignment="1">
      <alignment vertical="center" wrapText="1"/>
    </xf>
    <xf numFmtId="0" fontId="18" fillId="2" borderId="0" xfId="5" applyFont="1" applyFill="1" applyBorder="1" applyAlignment="1">
      <alignment vertical="center" wrapText="1"/>
    </xf>
    <xf numFmtId="0" fontId="5" fillId="0" borderId="6" xfId="0" applyFont="1" applyBorder="1" applyAlignment="1"/>
    <xf numFmtId="0" fontId="21" fillId="0" borderId="0" xfId="0" applyFont="1"/>
    <xf numFmtId="3" fontId="21" fillId="0" borderId="0" xfId="0" applyNumberFormat="1" applyFont="1"/>
    <xf numFmtId="0" fontId="21" fillId="0" borderId="0" xfId="0" applyFont="1" applyBorder="1"/>
    <xf numFmtId="0" fontId="11" fillId="0" borderId="0" xfId="0" applyFont="1" applyFill="1" applyBorder="1" applyAlignment="1">
      <alignment horizontal="center" vertical="center" wrapText="1"/>
    </xf>
    <xf numFmtId="0" fontId="0" fillId="0" borderId="0" xfId="0" applyBorder="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22" fillId="3" borderId="1" xfId="0" applyFont="1" applyFill="1" applyBorder="1" applyAlignment="1">
      <alignment horizontal="center" vertical="center" wrapText="1" shrinkToFit="1"/>
    </xf>
    <xf numFmtId="0" fontId="1" fillId="3" borderId="7"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2" borderId="0" xfId="0" applyFill="1"/>
    <xf numFmtId="0" fontId="23" fillId="0" borderId="0" xfId="0" applyFont="1"/>
    <xf numFmtId="0" fontId="23" fillId="0" borderId="4" xfId="0" applyFont="1" applyBorder="1" applyAlignment="1">
      <alignment horizontal="center"/>
    </xf>
    <xf numFmtId="0" fontId="23" fillId="0" borderId="1" xfId="0" applyFont="1" applyBorder="1"/>
    <xf numFmtId="0" fontId="13"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shrinkToFit="1"/>
    </xf>
    <xf numFmtId="0" fontId="13" fillId="3" borderId="7" xfId="0" applyFont="1" applyFill="1" applyBorder="1" applyAlignment="1">
      <alignment horizontal="center" vertical="center" wrapText="1"/>
    </xf>
    <xf numFmtId="0" fontId="13" fillId="3" borderId="1" xfId="0" applyFont="1" applyFill="1" applyBorder="1" applyAlignment="1">
      <alignment horizontal="center" vertical="center" wrapText="1" shrinkToFit="1"/>
    </xf>
    <xf numFmtId="0" fontId="13" fillId="2" borderId="13" xfId="0" applyFont="1" applyFill="1" applyBorder="1" applyAlignment="1">
      <alignment horizontal="center" vertical="center" wrapText="1"/>
    </xf>
    <xf numFmtId="0" fontId="13" fillId="2" borderId="1" xfId="0" applyFont="1" applyFill="1" applyBorder="1" applyAlignment="1">
      <alignment horizontal="center" vertical="center" wrapText="1" shrinkToFit="1"/>
    </xf>
    <xf numFmtId="0" fontId="11" fillId="0" borderId="0" xfId="0" applyFont="1" applyFill="1" applyBorder="1" applyAlignment="1">
      <alignment horizontal="center" vertical="top" wrapText="1"/>
    </xf>
    <xf numFmtId="0" fontId="1" fillId="0" borderId="1" xfId="0" applyFont="1" applyFill="1" applyBorder="1" applyAlignment="1">
      <alignment horizontal="center" vertical="top" wrapText="1" shrinkToFit="1"/>
    </xf>
    <xf numFmtId="0" fontId="1" fillId="3" borderId="1" xfId="0" applyFont="1" applyFill="1" applyBorder="1" applyAlignment="1">
      <alignment horizontal="center" vertical="top" wrapText="1" shrinkToFit="1"/>
    </xf>
    <xf numFmtId="0" fontId="0" fillId="0" borderId="0" xfId="0" applyFont="1" applyAlignment="1">
      <alignment horizontal="center" vertical="top"/>
    </xf>
    <xf numFmtId="0" fontId="5" fillId="0" borderId="0" xfId="0" applyFont="1" applyBorder="1" applyAlignment="1">
      <alignment horizontal="center" vertical="top"/>
    </xf>
    <xf numFmtId="0" fontId="21" fillId="0" borderId="0" xfId="0" applyFont="1" applyAlignment="1">
      <alignment horizontal="center" vertical="top"/>
    </xf>
    <xf numFmtId="0" fontId="0" fillId="0" borderId="0" xfId="0" applyAlignment="1">
      <alignment horizontal="center" vertical="top"/>
    </xf>
    <xf numFmtId="0" fontId="15" fillId="2" borderId="1"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165" fontId="19" fillId="0" borderId="0" xfId="0" applyNumberFormat="1" applyFont="1" applyBorder="1" applyAlignment="1">
      <alignment horizontal="left" vertical="center" wrapText="1"/>
    </xf>
    <xf numFmtId="14" fontId="15" fillId="0" borderId="0" xfId="0" applyNumberFormat="1" applyFont="1" applyBorder="1" applyAlignment="1">
      <alignment horizontal="left" vertical="center"/>
    </xf>
    <xf numFmtId="4" fontId="15" fillId="2" borderId="0"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2" borderId="6" xfId="0" applyFont="1" applyFill="1" applyBorder="1" applyAlignment="1">
      <alignment horizontal="center" vertical="center" wrapText="1"/>
    </xf>
    <xf numFmtId="0" fontId="19" fillId="2" borderId="1" xfId="0"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14"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3"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0" borderId="1" xfId="0" applyFont="1" applyFill="1" applyBorder="1" applyAlignment="1">
      <alignment horizontal="center" vertical="top" wrapText="1"/>
    </xf>
    <xf numFmtId="0" fontId="13" fillId="2" borderId="7" xfId="0"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14" fontId="14" fillId="2" borderId="1" xfId="0" applyNumberFormat="1" applyFont="1" applyFill="1" applyBorder="1" applyAlignment="1">
      <alignment horizontal="center"/>
    </xf>
    <xf numFmtId="49" fontId="14" fillId="2" borderId="1" xfId="0" applyNumberFormat="1" applyFont="1" applyFill="1" applyBorder="1" applyAlignment="1">
      <alignment horizontal="center" vertical="top" wrapText="1"/>
    </xf>
    <xf numFmtId="0" fontId="13" fillId="2" borderId="6" xfId="0" applyFont="1" applyFill="1" applyBorder="1" applyAlignment="1">
      <alignment horizontal="center" vertical="center" wrapText="1" shrinkToFit="1"/>
    </xf>
    <xf numFmtId="165" fontId="19"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top" wrapText="1"/>
    </xf>
    <xf numFmtId="14" fontId="15" fillId="0" borderId="1" xfId="0" applyNumberFormat="1" applyFont="1" applyBorder="1" applyAlignment="1">
      <alignment horizontal="center" vertical="center"/>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xf>
    <xf numFmtId="4" fontId="14" fillId="2" borderId="5" xfId="0" applyNumberFormat="1" applyFont="1" applyFill="1" applyBorder="1" applyAlignment="1">
      <alignment horizontal="center" vertical="center" wrapText="1"/>
    </xf>
    <xf numFmtId="14" fontId="14" fillId="5" borderId="1" xfId="0" applyNumberFormat="1" applyFont="1" applyFill="1" applyBorder="1" applyAlignment="1">
      <alignment horizontal="center"/>
    </xf>
    <xf numFmtId="14" fontId="14" fillId="2" borderId="1" xfId="0" applyNumberFormat="1" applyFont="1" applyFill="1" applyBorder="1" applyAlignment="1">
      <alignment horizontal="center" vertical="center"/>
    </xf>
    <xf numFmtId="0" fontId="19" fillId="2" borderId="13" xfId="0"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165" fontId="14" fillId="2" borderId="13" xfId="0" applyNumberFormat="1" applyFont="1" applyFill="1" applyBorder="1" applyAlignment="1">
      <alignment horizontal="center" vertical="center"/>
    </xf>
    <xf numFmtId="165" fontId="13" fillId="0" borderId="13" xfId="0" applyNumberFormat="1" applyFont="1" applyFill="1" applyBorder="1" applyAlignment="1" applyProtection="1">
      <alignment horizontal="center" vertical="center" wrapText="1"/>
      <protection locked="0"/>
    </xf>
    <xf numFmtId="165" fontId="13" fillId="0" borderId="6"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14" fontId="13" fillId="0" borderId="13" xfId="0" applyNumberFormat="1" applyFont="1" applyFill="1" applyBorder="1" applyAlignment="1">
      <alignment horizontal="center" vertical="center" wrapText="1"/>
    </xf>
    <xf numFmtId="165" fontId="19" fillId="2" borderId="13" xfId="0" applyNumberFormat="1" applyFont="1" applyFill="1" applyBorder="1" applyAlignment="1" applyProtection="1">
      <alignment horizontal="center" vertical="center" wrapText="1"/>
      <protection locked="0"/>
    </xf>
    <xf numFmtId="14" fontId="19" fillId="2" borderId="13" xfId="0" applyNumberFormat="1" applyFont="1" applyFill="1" applyBorder="1" applyAlignment="1">
      <alignment horizontal="center" vertical="center" wrapText="1"/>
    </xf>
    <xf numFmtId="165" fontId="15" fillId="2" borderId="6"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8" fillId="0" borderId="0" xfId="0" applyFont="1"/>
    <xf numFmtId="165" fontId="14" fillId="0" borderId="13" xfId="0" applyNumberFormat="1" applyFont="1" applyFill="1" applyBorder="1" applyAlignment="1">
      <alignment horizontal="center" vertical="center"/>
    </xf>
    <xf numFmtId="4" fontId="15" fillId="2" borderId="1" xfId="0" applyNumberFormat="1" applyFont="1" applyFill="1" applyBorder="1" applyAlignment="1">
      <alignment horizontal="center" vertical="center" wrapText="1"/>
    </xf>
    <xf numFmtId="0" fontId="28" fillId="2" borderId="0" xfId="0" applyFont="1" applyFill="1"/>
    <xf numFmtId="165" fontId="14" fillId="2" borderId="6" xfId="0" applyNumberFormat="1" applyFont="1" applyFill="1" applyBorder="1" applyAlignment="1">
      <alignment horizontal="center" vertical="center"/>
    </xf>
    <xf numFmtId="14" fontId="19" fillId="2" borderId="6"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165" fontId="19" fillId="2" borderId="1" xfId="0" applyNumberFormat="1" applyFont="1" applyFill="1" applyBorder="1" applyAlignment="1" applyProtection="1">
      <alignment horizontal="center" vertical="center" wrapText="1"/>
      <protection locked="0"/>
    </xf>
    <xf numFmtId="0" fontId="13"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4" fillId="0" borderId="1" xfId="0" applyFont="1" applyBorder="1" applyAlignment="1">
      <alignment horizontal="center" vertical="center"/>
    </xf>
    <xf numFmtId="14" fontId="28" fillId="2" borderId="1" xfId="0" applyNumberFormat="1" applyFont="1" applyFill="1" applyBorder="1"/>
    <xf numFmtId="0" fontId="14" fillId="2" borderId="0" xfId="0" applyFont="1" applyFill="1" applyAlignment="1">
      <alignment horizontal="center"/>
    </xf>
    <xf numFmtId="0" fontId="14" fillId="2" borderId="0" xfId="0" applyFont="1" applyFill="1" applyBorder="1" applyAlignment="1">
      <alignment horizontal="center" vertical="center" wrapText="1"/>
    </xf>
    <xf numFmtId="4" fontId="19" fillId="2" borderId="0" xfId="0" applyNumberFormat="1" applyFont="1" applyFill="1" applyBorder="1" applyAlignment="1">
      <alignment horizontal="center" vertical="center" wrapText="1"/>
    </xf>
    <xf numFmtId="165" fontId="19" fillId="2" borderId="0" xfId="0" applyNumberFormat="1" applyFont="1" applyFill="1" applyBorder="1" applyAlignment="1" applyProtection="1">
      <alignment horizontal="center" vertical="center" wrapText="1"/>
      <protection locked="0"/>
    </xf>
    <xf numFmtId="0" fontId="13" fillId="2" borderId="13" xfId="0" applyFont="1" applyFill="1" applyBorder="1" applyAlignment="1">
      <alignment horizontal="center" vertical="center" wrapText="1" shrinkToFit="1"/>
    </xf>
    <xf numFmtId="49" fontId="14" fillId="0" borderId="1" xfId="0" applyNumberFormat="1" applyFont="1" applyBorder="1" applyAlignment="1">
      <alignment horizontal="center" vertical="justify"/>
    </xf>
    <xf numFmtId="49" fontId="14"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165" fontId="14" fillId="0" borderId="1" xfId="0" applyNumberFormat="1" applyFont="1" applyBorder="1" applyAlignment="1">
      <alignment horizontal="center" vertical="center"/>
    </xf>
    <xf numFmtId="0" fontId="14" fillId="0" borderId="2" xfId="0" applyFont="1" applyBorder="1" applyAlignment="1">
      <alignment horizontal="center" vertical="center"/>
    </xf>
    <xf numFmtId="0" fontId="28" fillId="2" borderId="0" xfId="0" applyFont="1" applyFill="1" applyAlignment="1">
      <alignment vertical="center"/>
    </xf>
    <xf numFmtId="49" fontId="14" fillId="0" borderId="1"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shrinkToFit="1"/>
    </xf>
    <xf numFmtId="14" fontId="28" fillId="2" borderId="4" xfId="0" applyNumberFormat="1" applyFont="1" applyFill="1" applyBorder="1"/>
    <xf numFmtId="0" fontId="14" fillId="2" borderId="1" xfId="0" applyFont="1" applyFill="1" applyBorder="1" applyAlignment="1">
      <alignment horizontal="center" vertical="center"/>
    </xf>
    <xf numFmtId="4" fontId="14" fillId="2" borderId="1"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4" fontId="14" fillId="0" borderId="2" xfId="0" applyNumberFormat="1" applyFont="1" applyBorder="1" applyAlignment="1">
      <alignment horizontal="center" vertical="center"/>
    </xf>
    <xf numFmtId="49" fontId="14" fillId="2" borderId="2" xfId="0" applyNumberFormat="1" applyFont="1" applyFill="1" applyBorder="1" applyAlignment="1">
      <alignment horizontal="center" vertical="center"/>
    </xf>
    <xf numFmtId="49" fontId="14" fillId="2" borderId="1" xfId="0" applyNumberFormat="1" applyFont="1" applyFill="1" applyBorder="1" applyAlignment="1">
      <alignment horizontal="center"/>
    </xf>
    <xf numFmtId="49" fontId="14" fillId="0" borderId="2" xfId="0" applyNumberFormat="1" applyFont="1" applyBorder="1" applyAlignment="1">
      <alignment horizontal="center" vertical="center"/>
    </xf>
    <xf numFmtId="0" fontId="14" fillId="0" borderId="1" xfId="0" applyFont="1" applyBorder="1" applyAlignment="1">
      <alignment horizontal="center" vertical="center" wrapText="1"/>
    </xf>
    <xf numFmtId="49" fontId="14" fillId="0" borderId="0" xfId="0" applyNumberFormat="1" applyFont="1" applyBorder="1" applyAlignment="1">
      <alignment horizontal="center" vertical="center"/>
    </xf>
    <xf numFmtId="49" fontId="15" fillId="2" borderId="0"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14" fillId="2" borderId="0" xfId="0" applyNumberFormat="1" applyFont="1" applyFill="1" applyBorder="1" applyAlignment="1">
      <alignment horizontal="center"/>
    </xf>
    <xf numFmtId="49" fontId="15" fillId="2" borderId="1"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4" fontId="14" fillId="2" borderId="1" xfId="6" applyNumberFormat="1" applyFont="1" applyFill="1" applyBorder="1" applyAlignment="1" applyProtection="1">
      <alignment horizontal="center" vertical="center" wrapText="1"/>
    </xf>
    <xf numFmtId="165" fontId="15" fillId="2" borderId="1" xfId="0" applyNumberFormat="1" applyFont="1" applyFill="1" applyBorder="1" applyAlignment="1">
      <alignment horizontal="center" vertical="center"/>
    </xf>
    <xf numFmtId="3" fontId="14" fillId="2" borderId="1" xfId="6" applyNumberFormat="1" applyFont="1" applyFill="1" applyBorder="1" applyAlignment="1" applyProtection="1">
      <alignment horizontal="center" vertical="center" wrapText="1"/>
    </xf>
    <xf numFmtId="0" fontId="15" fillId="2" borderId="0" xfId="0" applyFont="1" applyFill="1" applyBorder="1" applyAlignment="1">
      <alignment horizontal="center" vertical="center"/>
    </xf>
    <xf numFmtId="4" fontId="14" fillId="2" borderId="0" xfId="6" applyNumberFormat="1" applyFont="1" applyFill="1" applyBorder="1" applyAlignment="1" applyProtection="1">
      <alignment horizontal="center" vertical="center" wrapText="1"/>
    </xf>
    <xf numFmtId="165" fontId="15" fillId="2" borderId="0" xfId="0" applyNumberFormat="1" applyFont="1" applyFill="1" applyBorder="1" applyAlignment="1">
      <alignment horizontal="center" vertical="center"/>
    </xf>
    <xf numFmtId="14" fontId="28" fillId="2" borderId="0" xfId="0" applyNumberFormat="1" applyFont="1" applyFill="1" applyBorder="1"/>
    <xf numFmtId="0" fontId="13" fillId="2" borderId="15" xfId="0" applyFont="1" applyFill="1" applyBorder="1" applyAlignment="1">
      <alignment horizontal="center" vertical="center" wrapText="1" shrinkToFit="1"/>
    </xf>
    <xf numFmtId="0" fontId="13" fillId="2" borderId="6" xfId="0" applyFont="1" applyFill="1" applyBorder="1" applyAlignment="1">
      <alignment horizontal="center" vertical="center" wrapText="1"/>
    </xf>
    <xf numFmtId="0" fontId="29" fillId="0" borderId="1" xfId="0" applyFont="1" applyBorder="1" applyAlignment="1" applyProtection="1">
      <alignment horizontal="center" vertical="center" wrapText="1"/>
    </xf>
    <xf numFmtId="0" fontId="15" fillId="0" borderId="1" xfId="0" applyFont="1" applyFill="1" applyBorder="1" applyAlignment="1">
      <alignment horizontal="center" vertical="center" wrapText="1"/>
    </xf>
    <xf numFmtId="14" fontId="30" fillId="2" borderId="1" xfId="0" applyNumberFormat="1" applyFont="1" applyFill="1" applyBorder="1" applyAlignment="1">
      <alignment horizontal="center" vertical="center"/>
    </xf>
    <xf numFmtId="0" fontId="14" fillId="2" borderId="0" xfId="0" applyFont="1" applyFill="1"/>
    <xf numFmtId="0" fontId="13" fillId="0" borderId="1" xfId="0"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shrinkToFit="1"/>
    </xf>
    <xf numFmtId="4" fontId="14" fillId="0" borderId="1" xfId="6" applyNumberFormat="1" applyFont="1" applyFill="1" applyBorder="1" applyAlignment="1" applyProtection="1">
      <alignment horizontal="center" vertical="center" wrapText="1"/>
    </xf>
    <xf numFmtId="0" fontId="15" fillId="0" borderId="1" xfId="4" applyFont="1" applyFill="1" applyBorder="1" applyAlignment="1">
      <alignment horizontal="center" vertical="center" wrapText="1"/>
    </xf>
    <xf numFmtId="4" fontId="15" fillId="0" borderId="1" xfId="4" applyNumberFormat="1" applyFont="1" applyFill="1" applyBorder="1" applyAlignment="1">
      <alignment horizontal="center" vertical="center" wrapText="1"/>
    </xf>
    <xf numFmtId="165" fontId="14" fillId="2" borderId="13" xfId="4" applyNumberFormat="1" applyFont="1" applyFill="1" applyBorder="1" applyAlignment="1">
      <alignment horizontal="center" vertical="center" wrapText="1"/>
    </xf>
    <xf numFmtId="0" fontId="13" fillId="2" borderId="13" xfId="4" applyFont="1" applyFill="1" applyBorder="1" applyAlignment="1">
      <alignment horizontal="center" vertical="center" wrapText="1"/>
    </xf>
    <xf numFmtId="0" fontId="13" fillId="2" borderId="15" xfId="4" applyFont="1" applyFill="1" applyBorder="1" applyAlignment="1">
      <alignment horizontal="center" vertical="center" wrapText="1" shrinkToFit="1"/>
    </xf>
    <xf numFmtId="0" fontId="15" fillId="0" borderId="4" xfId="0" applyFont="1" applyFill="1" applyBorder="1" applyAlignment="1">
      <alignment horizontal="center" vertical="center" wrapText="1"/>
    </xf>
    <xf numFmtId="0" fontId="13" fillId="2" borderId="7" xfId="4" applyFont="1" applyFill="1" applyBorder="1" applyAlignment="1">
      <alignment horizontal="center" vertical="center" wrapText="1"/>
    </xf>
    <xf numFmtId="0" fontId="15" fillId="2" borderId="1" xfId="4" applyFont="1" applyFill="1" applyBorder="1" applyAlignment="1">
      <alignment horizontal="center" vertical="center" wrapText="1"/>
    </xf>
    <xf numFmtId="0" fontId="15" fillId="0" borderId="13" xfId="4" applyFont="1" applyFill="1" applyBorder="1" applyAlignment="1">
      <alignment horizontal="center" vertical="center" wrapText="1"/>
    </xf>
    <xf numFmtId="0" fontId="31" fillId="2" borderId="1" xfId="4" applyFont="1" applyFill="1" applyBorder="1" applyAlignment="1">
      <alignment horizontal="center" vertical="center" wrapText="1"/>
    </xf>
    <xf numFmtId="0" fontId="28" fillId="0" borderId="0" xfId="0" applyFont="1" applyAlignment="1">
      <alignment horizontal="center" vertical="center"/>
    </xf>
    <xf numFmtId="0" fontId="28" fillId="2" borderId="0" xfId="0" applyFont="1" applyFill="1" applyAlignment="1">
      <alignment horizontal="center" vertical="center"/>
    </xf>
    <xf numFmtId="4" fontId="13" fillId="2" borderId="1" xfId="4" applyNumberFormat="1" applyFont="1" applyFill="1" applyBorder="1" applyAlignment="1">
      <alignment horizontal="center" vertical="center" wrapText="1"/>
    </xf>
    <xf numFmtId="0" fontId="28" fillId="0" borderId="0" xfId="0" applyFont="1" applyFill="1" applyAlignment="1">
      <alignment horizontal="center"/>
    </xf>
    <xf numFmtId="0" fontId="19" fillId="0" borderId="13" xfId="0" applyFont="1" applyFill="1" applyBorder="1" applyAlignment="1">
      <alignment horizontal="center" vertical="center" wrapText="1"/>
    </xf>
    <xf numFmtId="0" fontId="19" fillId="0" borderId="6"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165" fontId="19" fillId="0" borderId="13" xfId="0" applyNumberFormat="1" applyFont="1" applyFill="1" applyBorder="1" applyAlignment="1" applyProtection="1">
      <alignment horizontal="center" vertical="center" wrapText="1"/>
      <protection locked="0"/>
    </xf>
    <xf numFmtId="0" fontId="31" fillId="0" borderId="1" xfId="0" applyFont="1" applyFill="1" applyBorder="1" applyAlignment="1">
      <alignment horizontal="center"/>
    </xf>
    <xf numFmtId="165" fontId="19" fillId="0" borderId="1" xfId="0" applyNumberFormat="1" applyFont="1" applyFill="1" applyBorder="1" applyAlignment="1" applyProtection="1">
      <alignment horizontal="center" vertical="center" wrapText="1"/>
      <protection locked="0"/>
    </xf>
    <xf numFmtId="49" fontId="13" fillId="2" borderId="1" xfId="0" applyNumberFormat="1" applyFont="1" applyFill="1" applyBorder="1" applyAlignment="1">
      <alignment horizontal="center" vertical="top" wrapText="1"/>
    </xf>
    <xf numFmtId="49" fontId="13" fillId="0" borderId="1" xfId="0" applyNumberFormat="1" applyFont="1" applyBorder="1" applyAlignment="1">
      <alignment horizontal="center" vertical="top" wrapText="1"/>
    </xf>
    <xf numFmtId="49" fontId="13" fillId="0" borderId="1" xfId="0" applyNumberFormat="1" applyFont="1" applyBorder="1" applyAlignment="1">
      <alignment horizontal="center" vertical="center" wrapText="1"/>
    </xf>
    <xf numFmtId="0" fontId="28" fillId="2" borderId="0" xfId="0" applyFont="1" applyFill="1" applyAlignment="1">
      <alignment horizontal="left" vertical="center"/>
    </xf>
    <xf numFmtId="0" fontId="13" fillId="0" borderId="1" xfId="3" applyFont="1" applyBorder="1" applyAlignment="1">
      <alignment horizontal="center" vertical="center"/>
    </xf>
    <xf numFmtId="0" fontId="13" fillId="2" borderId="1" xfId="0" applyNumberFormat="1" applyFont="1" applyFill="1" applyBorder="1" applyAlignment="1">
      <alignment horizontal="center" vertical="center" wrapText="1" shrinkToFit="1"/>
    </xf>
    <xf numFmtId="14" fontId="28" fillId="2" borderId="1" xfId="0" applyNumberFormat="1" applyFont="1" applyFill="1" applyBorder="1" applyAlignment="1">
      <alignment horizontal="center"/>
    </xf>
    <xf numFmtId="0" fontId="28" fillId="2" borderId="0" xfId="0" applyFont="1" applyFill="1" applyAlignment="1">
      <alignment horizont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49" fontId="13" fillId="0" borderId="1" xfId="3" applyNumberFormat="1" applyFont="1" applyBorder="1" applyAlignment="1">
      <alignment horizontal="center" vertical="center" wrapText="1"/>
    </xf>
    <xf numFmtId="0" fontId="13" fillId="0" borderId="10" xfId="7" applyFont="1" applyBorder="1" applyAlignment="1">
      <alignment horizontal="center" vertical="center" wrapText="1"/>
    </xf>
    <xf numFmtId="0" fontId="13" fillId="0" borderId="1" xfId="7" applyFont="1" applyBorder="1" applyAlignment="1">
      <alignment horizontal="center" vertical="center"/>
    </xf>
    <xf numFmtId="14" fontId="32" fillId="0"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xf>
    <xf numFmtId="0" fontId="13" fillId="2" borderId="1" xfId="0" applyFont="1" applyFill="1" applyBorder="1" applyAlignment="1">
      <alignment horizontal="center" vertical="center"/>
    </xf>
    <xf numFmtId="49" fontId="14" fillId="2" borderId="0" xfId="0" applyNumberFormat="1" applyFont="1" applyFill="1" applyAlignment="1">
      <alignment horizontal="center" vertical="center"/>
    </xf>
    <xf numFmtId="49" fontId="13" fillId="2" borderId="1" xfId="0" applyNumberFormat="1" applyFont="1" applyFill="1" applyBorder="1" applyAlignment="1">
      <alignment horizontal="center" vertical="center" wrapText="1" shrinkToFit="1"/>
    </xf>
    <xf numFmtId="0" fontId="13" fillId="2" borderId="5" xfId="0" applyFont="1" applyFill="1" applyBorder="1" applyAlignment="1">
      <alignment horizontal="center" vertical="center" wrapText="1"/>
    </xf>
    <xf numFmtId="14" fontId="28" fillId="0" borderId="1" xfId="0" applyNumberFormat="1" applyFont="1" applyFill="1" applyBorder="1" applyAlignment="1">
      <alignment horizontal="center" vertical="center"/>
    </xf>
    <xf numFmtId="0" fontId="15"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15" fillId="0" borderId="1" xfId="0" applyFont="1" applyFill="1" applyBorder="1" applyAlignment="1">
      <alignment horizontal="center" vertical="center"/>
    </xf>
    <xf numFmtId="4" fontId="13" fillId="2" borderId="2"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14" fontId="19" fillId="2" borderId="2" xfId="0" applyNumberFormat="1"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14" fillId="2" borderId="0" xfId="0" applyFont="1" applyFill="1" applyAlignment="1">
      <alignment horizontal="center" vertical="center"/>
    </xf>
    <xf numFmtId="14" fontId="19" fillId="2" borderId="1" xfId="0" applyNumberFormat="1" applyFont="1" applyFill="1" applyBorder="1" applyAlignment="1">
      <alignment horizontal="center" vertical="center"/>
    </xf>
    <xf numFmtId="0" fontId="28" fillId="0" borderId="0" xfId="0" applyFont="1" applyAlignment="1">
      <alignment horizontal="left" vertical="center"/>
    </xf>
    <xf numFmtId="4" fontId="13" fillId="2" borderId="4"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 fontId="14" fillId="0" borderId="1" xfId="0" applyNumberFormat="1" applyFont="1" applyFill="1" applyBorder="1" applyAlignment="1" applyProtection="1">
      <alignment horizontal="center" vertical="center"/>
      <protection locked="0"/>
    </xf>
    <xf numFmtId="165" fontId="14" fillId="3" borderId="1" xfId="0" applyNumberFormat="1" applyFont="1" applyFill="1" applyBorder="1" applyAlignment="1">
      <alignment horizontal="center" vertical="center"/>
    </xf>
    <xf numFmtId="165" fontId="14" fillId="2" borderId="6" xfId="4" applyNumberFormat="1" applyFont="1" applyFill="1" applyBorder="1" applyAlignment="1">
      <alignment horizontal="center" vertical="center" wrapText="1"/>
    </xf>
    <xf numFmtId="3" fontId="20" fillId="2" borderId="0" xfId="0" applyNumberFormat="1" applyFont="1" applyFill="1" applyBorder="1" applyAlignment="1">
      <alignment horizontal="center" vertical="center" wrapText="1"/>
    </xf>
    <xf numFmtId="0" fontId="35" fillId="2" borderId="0" xfId="0" applyFont="1" applyFill="1"/>
    <xf numFmtId="0" fontId="36" fillId="2" borderId="11" xfId="0" applyFont="1" applyFill="1" applyBorder="1" applyAlignment="1">
      <alignment horizontal="center"/>
    </xf>
    <xf numFmtId="0" fontId="36" fillId="2" borderId="0" xfId="0" applyFont="1" applyFill="1" applyAlignment="1">
      <alignment horizontal="center"/>
    </xf>
    <xf numFmtId="0" fontId="36" fillId="2" borderId="0" xfId="0" applyFont="1" applyFill="1" applyAlignment="1">
      <alignment horizontal="center" wrapText="1"/>
    </xf>
    <xf numFmtId="0" fontId="36" fillId="2" borderId="9" xfId="0" applyFont="1" applyFill="1" applyBorder="1" applyAlignment="1">
      <alignment horizontal="center"/>
    </xf>
    <xf numFmtId="4" fontId="35" fillId="2" borderId="0" xfId="0" applyNumberFormat="1" applyFont="1" applyFill="1" applyProtection="1">
      <protection locked="0"/>
    </xf>
    <xf numFmtId="0" fontId="35" fillId="2" borderId="11" xfId="0" applyFont="1" applyFill="1" applyBorder="1" applyAlignment="1">
      <alignment horizontal="center"/>
    </xf>
    <xf numFmtId="0" fontId="35" fillId="2" borderId="0" xfId="0" applyFont="1" applyFill="1" applyAlignment="1">
      <alignment horizontal="center"/>
    </xf>
    <xf numFmtId="0" fontId="35" fillId="2" borderId="0" xfId="0" applyFont="1" applyFill="1" applyAlignment="1">
      <alignment horizontal="center" wrapText="1"/>
    </xf>
    <xf numFmtId="0" fontId="35" fillId="2" borderId="9" xfId="0" applyFont="1" applyFill="1" applyBorder="1" applyAlignment="1">
      <alignment horizontal="center"/>
    </xf>
    <xf numFmtId="0" fontId="13" fillId="2" borderId="13" xfId="0" applyFont="1" applyFill="1" applyBorder="1" applyAlignment="1">
      <alignment horizontal="center" vertical="center" textRotation="90" wrapText="1" shrinkToFit="1"/>
    </xf>
    <xf numFmtId="0" fontId="13" fillId="2" borderId="15" xfId="0" applyFont="1" applyFill="1" applyBorder="1" applyAlignment="1">
      <alignment horizontal="center" vertical="center" wrapText="1"/>
    </xf>
    <xf numFmtId="164" fontId="13" fillId="2" borderId="4" xfId="0" applyNumberFormat="1"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13" xfId="0" applyFont="1" applyFill="1" applyBorder="1" applyAlignment="1">
      <alignment horizontal="center" vertical="center"/>
    </xf>
    <xf numFmtId="0" fontId="38" fillId="2" borderId="0" xfId="0" applyFont="1" applyFill="1"/>
    <xf numFmtId="3" fontId="14" fillId="0" borderId="1" xfId="0" applyNumberFormat="1" applyFont="1" applyBorder="1" applyAlignment="1">
      <alignment horizontal="center" vertical="center"/>
    </xf>
    <xf numFmtId="49" fontId="14" fillId="0" borderId="1" xfId="0" applyNumberFormat="1" applyFont="1" applyBorder="1" applyAlignment="1">
      <alignment horizontal="center" vertical="justify" wrapText="1"/>
    </xf>
    <xf numFmtId="4" fontId="37" fillId="2" borderId="0" xfId="0" applyNumberFormat="1" applyFont="1" applyFill="1" applyBorder="1" applyAlignment="1">
      <alignment horizontal="center" vertical="center" wrapText="1"/>
    </xf>
    <xf numFmtId="0" fontId="14" fillId="2" borderId="0" xfId="0" applyFont="1" applyFill="1" applyAlignment="1">
      <alignment horizontal="left"/>
    </xf>
    <xf numFmtId="3" fontId="15" fillId="2" borderId="1" xfId="0"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shrinkToFit="1"/>
    </xf>
    <xf numFmtId="4" fontId="13"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13"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14" fontId="28" fillId="2" borderId="6" xfId="0" applyNumberFormat="1" applyFont="1" applyFill="1" applyBorder="1" applyAlignment="1">
      <alignment vertical="center"/>
    </xf>
    <xf numFmtId="0" fontId="31" fillId="0" borderId="6" xfId="4" applyFont="1" applyBorder="1" applyAlignment="1">
      <alignment horizontal="center" vertical="center"/>
    </xf>
    <xf numFmtId="0" fontId="15" fillId="2" borderId="2" xfId="0" applyFont="1" applyFill="1" applyBorder="1" applyAlignment="1">
      <alignment horizontal="center" vertical="center" wrapText="1"/>
    </xf>
    <xf numFmtId="165" fontId="14" fillId="2" borderId="1"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165" fontId="14" fillId="0" borderId="2" xfId="0" applyNumberFormat="1" applyFont="1" applyBorder="1" applyAlignment="1">
      <alignment horizontal="center" vertical="center"/>
    </xf>
    <xf numFmtId="0" fontId="19" fillId="2" borderId="3" xfId="0" applyFont="1" applyFill="1" applyBorder="1" applyAlignment="1">
      <alignment horizontal="center" vertical="center"/>
    </xf>
    <xf numFmtId="49" fontId="14" fillId="2" borderId="4" xfId="0" applyNumberFormat="1" applyFont="1" applyFill="1" applyBorder="1" applyAlignment="1">
      <alignment horizontal="center" vertical="top" wrapText="1"/>
    </xf>
    <xf numFmtId="0" fontId="19" fillId="2"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165" fontId="19" fillId="0" borderId="4" xfId="0" applyNumberFormat="1" applyFont="1" applyBorder="1" applyAlignment="1">
      <alignment horizontal="center" vertical="center" wrapText="1"/>
    </xf>
    <xf numFmtId="165" fontId="19" fillId="2" borderId="4" xfId="0" applyNumberFormat="1" applyFont="1" applyFill="1" applyBorder="1" applyAlignment="1">
      <alignment horizontal="center" vertical="center" wrapText="1"/>
    </xf>
    <xf numFmtId="4" fontId="14" fillId="2" borderId="2" xfId="6" applyNumberFormat="1" applyFont="1" applyFill="1" applyBorder="1" applyAlignment="1" applyProtection="1">
      <alignment horizontal="center" vertical="center" wrapText="1"/>
    </xf>
    <xf numFmtId="165" fontId="15" fillId="2" borderId="2" xfId="0" applyNumberFormat="1" applyFont="1" applyFill="1" applyBorder="1" applyAlignment="1">
      <alignment horizontal="center" vertical="center"/>
    </xf>
    <xf numFmtId="165" fontId="14" fillId="2" borderId="4" xfId="0" applyNumberFormat="1"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49" fontId="13" fillId="0" borderId="7" xfId="0" applyNumberFormat="1" applyFont="1" applyFill="1" applyBorder="1" applyAlignment="1">
      <alignment horizontal="center" vertical="center" textRotation="90" wrapText="1"/>
    </xf>
    <xf numFmtId="49" fontId="13" fillId="0" borderId="11" xfId="0" applyNumberFormat="1" applyFont="1" applyFill="1" applyBorder="1" applyAlignment="1">
      <alignment horizontal="center" vertical="center" textRotation="90" wrapText="1"/>
    </xf>
    <xf numFmtId="49" fontId="13" fillId="0" borderId="12" xfId="0" applyNumberFormat="1" applyFont="1" applyFill="1" applyBorder="1" applyAlignment="1">
      <alignment horizontal="center" vertical="center" textRotation="90" wrapTex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3" fillId="0" borderId="1" xfId="0" applyNumberFormat="1" applyFont="1" applyFill="1" applyBorder="1" applyAlignment="1">
      <alignment horizontal="center" vertical="center" textRotation="90"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8" fillId="0" borderId="1" xfId="0" applyFont="1" applyFill="1" applyBorder="1" applyAlignment="1">
      <alignment vertical="center" wrapText="1"/>
    </xf>
    <xf numFmtId="0" fontId="16" fillId="2" borderId="1" xfId="0" applyFont="1" applyFill="1" applyBorder="1" applyAlignment="1">
      <alignment horizontal="left" vertical="center" wrapText="1"/>
    </xf>
    <xf numFmtId="0" fontId="24" fillId="4" borderId="2" xfId="0" applyFont="1" applyFill="1" applyBorder="1" applyAlignment="1">
      <alignment horizontal="center" wrapText="1"/>
    </xf>
    <xf numFmtId="0" fontId="24" fillId="4" borderId="3" xfId="0" applyFont="1" applyFill="1" applyBorder="1" applyAlignment="1">
      <alignment horizontal="center" wrapText="1"/>
    </xf>
    <xf numFmtId="0" fontId="24" fillId="4" borderId="14" xfId="0" applyFont="1" applyFill="1" applyBorder="1" applyAlignment="1">
      <alignment horizontal="center" wrapText="1"/>
    </xf>
    <xf numFmtId="0" fontId="6" fillId="0" borderId="1" xfId="0" applyFont="1" applyBorder="1" applyAlignment="1">
      <alignment vertical="center"/>
    </xf>
    <xf numFmtId="0" fontId="17" fillId="2" borderId="1" xfId="5" applyFill="1" applyBorder="1" applyAlignment="1">
      <alignment horizontal="left" vertical="center" wrapText="1"/>
    </xf>
    <xf numFmtId="0" fontId="17" fillId="2" borderId="1" xfId="5" applyFont="1" applyFill="1" applyBorder="1" applyAlignment="1">
      <alignment horizontal="left" vertical="center" wrapText="1"/>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4" fontId="13" fillId="0" borderId="2" xfId="0" applyNumberFormat="1" applyFont="1" applyFill="1" applyBorder="1" applyAlignment="1">
      <alignment horizontal="center" vertical="top" wrapText="1"/>
    </xf>
    <xf numFmtId="4" fontId="13" fillId="0" borderId="4" xfId="0" applyNumberFormat="1" applyFont="1" applyFill="1" applyBorder="1" applyAlignment="1">
      <alignment horizontal="center" vertical="top" wrapText="1"/>
    </xf>
    <xf numFmtId="0" fontId="19" fillId="2" borderId="2" xfId="0" applyFont="1" applyFill="1" applyBorder="1" applyAlignment="1">
      <alignment horizontal="center" vertical="center" textRotation="90" wrapText="1"/>
    </xf>
    <xf numFmtId="0" fontId="19" fillId="2" borderId="4" xfId="0" applyFont="1" applyFill="1" applyBorder="1" applyAlignment="1">
      <alignment horizontal="center" vertical="center" textRotation="90" wrapText="1"/>
    </xf>
    <xf numFmtId="0" fontId="13" fillId="2" borderId="2"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4" fontId="13" fillId="2" borderId="2"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34" fillId="2" borderId="7" xfId="0" applyFont="1" applyFill="1" applyBorder="1" applyAlignment="1">
      <alignment horizontal="center" vertical="center"/>
    </xf>
    <xf numFmtId="0" fontId="34" fillId="2" borderId="16" xfId="0" applyFont="1" applyFill="1" applyBorder="1" applyAlignment="1">
      <alignment horizontal="center" vertical="center"/>
    </xf>
    <xf numFmtId="0" fontId="34" fillId="2" borderId="17" xfId="0" applyFont="1" applyFill="1" applyBorder="1" applyAlignment="1">
      <alignment horizontal="center" vertical="center"/>
    </xf>
    <xf numFmtId="0" fontId="19" fillId="2" borderId="11"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8" xfId="0" applyFont="1" applyFill="1" applyBorder="1" applyAlignment="1">
      <alignment horizontal="left" vertical="center" wrapText="1"/>
    </xf>
    <xf numFmtId="0" fontId="19" fillId="2" borderId="2" xfId="0" applyFont="1" applyFill="1" applyBorder="1" applyAlignment="1">
      <alignment horizontal="center" vertical="center" textRotation="90"/>
    </xf>
    <xf numFmtId="0" fontId="19" fillId="2" borderId="3" xfId="0" applyFont="1" applyFill="1" applyBorder="1" applyAlignment="1">
      <alignment horizontal="center" vertical="center" textRotation="90"/>
    </xf>
    <xf numFmtId="0" fontId="19" fillId="2" borderId="14" xfId="0" applyFont="1" applyFill="1" applyBorder="1" applyAlignment="1">
      <alignment horizontal="center" vertical="center" textRotation="90"/>
    </xf>
    <xf numFmtId="0" fontId="13" fillId="2" borderId="5"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9" xfId="0" applyFont="1" applyFill="1" applyBorder="1" applyAlignment="1">
      <alignment horizontal="center" vertical="center"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 4" xfId="7"/>
    <cellStyle name="Обычный_2кв_АРМ_V43_БП_ОАО Тюменьэнерго" xfId="6"/>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8"/>
  <sheetViews>
    <sheetView tabSelected="1" view="pageBreakPreview" topLeftCell="A171" zoomScale="92" zoomScaleNormal="70" zoomScaleSheetLayoutView="92" workbookViewId="0">
      <selection activeCell="B175" sqref="B175:C176"/>
    </sheetView>
  </sheetViews>
  <sheetFormatPr defaultRowHeight="15" customHeight="1" x14ac:dyDescent="0.25"/>
  <cols>
    <col min="1" max="1" width="4.5703125" customWidth="1"/>
    <col min="2" max="2" width="9.7109375" customWidth="1"/>
    <col min="3" max="3" width="10.85546875" customWidth="1"/>
    <col min="4" max="4" width="33.7109375" style="1" customWidth="1"/>
    <col min="5" max="5" width="27.7109375" customWidth="1"/>
    <col min="6" max="6" width="8.85546875" customWidth="1"/>
    <col min="7" max="7" width="10.7109375" customWidth="1"/>
    <col min="8" max="8" width="9.5703125" style="52" customWidth="1"/>
    <col min="9" max="9" width="14.85546875" customWidth="1"/>
    <col min="10" max="10" width="15.85546875" customWidth="1"/>
    <col min="11" max="11" width="14.7109375" customWidth="1"/>
    <col min="12" max="12" width="14.5703125" customWidth="1"/>
    <col min="13" max="13" width="15.140625" style="5" customWidth="1"/>
    <col min="14" max="14" width="14.140625" customWidth="1"/>
    <col min="15" max="15" width="7.85546875" style="8" customWidth="1"/>
    <col min="16" max="16" width="19.42578125" hidden="1" customWidth="1"/>
    <col min="17" max="17" width="0" hidden="1" customWidth="1"/>
    <col min="18" max="18" width="11.7109375" bestFit="1" customWidth="1"/>
    <col min="21" max="21" width="23.140625" customWidth="1"/>
  </cols>
  <sheetData>
    <row r="1" spans="1:20" s="11" customFormat="1" ht="15" customHeight="1" x14ac:dyDescent="0.25">
      <c r="D1" s="12"/>
      <c r="H1" s="49"/>
      <c r="L1" s="13"/>
      <c r="M1" s="14"/>
      <c r="N1" s="15"/>
      <c r="O1" s="15"/>
      <c r="P1" s="37"/>
    </row>
    <row r="2" spans="1:20" s="11" customFormat="1" ht="15" customHeight="1" x14ac:dyDescent="0.25">
      <c r="D2" s="12"/>
      <c r="H2" s="49"/>
      <c r="L2" s="13"/>
      <c r="M2" s="14"/>
      <c r="N2" s="15"/>
      <c r="O2" s="15"/>
      <c r="P2" s="37"/>
    </row>
    <row r="3" spans="1:20" s="8" customFormat="1" ht="15" customHeight="1" x14ac:dyDescent="0.25">
      <c r="A3" s="283" t="s">
        <v>10</v>
      </c>
      <c r="B3" s="283"/>
      <c r="C3" s="283"/>
      <c r="D3" s="283"/>
      <c r="E3" s="283"/>
      <c r="F3" s="283"/>
      <c r="G3" s="283"/>
      <c r="H3" s="283"/>
      <c r="I3" s="283"/>
      <c r="J3" s="283"/>
      <c r="K3" s="283"/>
      <c r="L3" s="283"/>
      <c r="M3" s="283"/>
      <c r="N3" s="283"/>
      <c r="O3" s="283"/>
      <c r="P3" s="37"/>
    </row>
    <row r="4" spans="1:20" s="8" customFormat="1" ht="15" customHeight="1" x14ac:dyDescent="0.25">
      <c r="A4" s="284" t="s">
        <v>31</v>
      </c>
      <c r="B4" s="284"/>
      <c r="C4" s="284"/>
      <c r="D4" s="284"/>
      <c r="E4" s="284"/>
      <c r="F4" s="284"/>
      <c r="G4" s="284"/>
      <c r="H4" s="284"/>
      <c r="I4" s="284"/>
      <c r="J4" s="284"/>
      <c r="K4" s="284"/>
      <c r="L4" s="284"/>
      <c r="M4" s="284"/>
      <c r="N4" s="284"/>
      <c r="O4" s="284"/>
      <c r="P4" s="37"/>
      <c r="Q4" s="20"/>
      <c r="R4" s="20"/>
      <c r="S4" s="20"/>
      <c r="T4" s="20"/>
    </row>
    <row r="5" spans="1:20" s="8" customFormat="1" ht="15" customHeight="1" x14ac:dyDescent="0.25">
      <c r="A5" s="29"/>
      <c r="B5" s="29"/>
      <c r="C5" s="29"/>
      <c r="D5" s="29"/>
      <c r="E5" s="29"/>
      <c r="F5" s="29"/>
      <c r="G5" s="29"/>
      <c r="H5" s="46"/>
      <c r="I5" s="29"/>
      <c r="J5" s="29"/>
      <c r="K5" s="29"/>
      <c r="L5" s="29"/>
      <c r="M5" s="29"/>
      <c r="N5" s="29"/>
      <c r="O5" s="29"/>
      <c r="P5" s="37"/>
      <c r="Q5" s="30"/>
      <c r="R5" s="30"/>
      <c r="S5" s="30"/>
      <c r="T5" s="30"/>
    </row>
    <row r="6" spans="1:20" s="8" customFormat="1" ht="15" customHeight="1" x14ac:dyDescent="0.25">
      <c r="A6" s="285"/>
      <c r="B6" s="285"/>
      <c r="C6" s="285"/>
      <c r="D6" s="285"/>
      <c r="E6" s="285"/>
      <c r="F6" s="285"/>
      <c r="G6" s="285"/>
      <c r="H6" s="285"/>
      <c r="I6" s="285"/>
      <c r="J6" s="285"/>
      <c r="K6" s="285"/>
      <c r="L6" s="285"/>
      <c r="M6" s="285"/>
      <c r="N6" s="285"/>
      <c r="O6" s="285"/>
      <c r="P6" s="37"/>
      <c r="Q6" s="20"/>
      <c r="R6" s="20"/>
      <c r="S6" s="20"/>
      <c r="T6" s="20"/>
    </row>
    <row r="7" spans="1:20" s="8" customFormat="1" ht="15" customHeight="1" x14ac:dyDescent="0.25">
      <c r="A7" s="286" t="s">
        <v>11</v>
      </c>
      <c r="B7" s="286"/>
      <c r="C7" s="286"/>
      <c r="D7" s="286"/>
      <c r="E7" s="286"/>
      <c r="F7" s="286"/>
      <c r="G7" s="286"/>
      <c r="H7" s="287" t="s">
        <v>26</v>
      </c>
      <c r="I7" s="287"/>
      <c r="J7" s="287"/>
      <c r="K7" s="287"/>
      <c r="L7" s="287"/>
      <c r="M7" s="287"/>
      <c r="N7" s="287"/>
      <c r="O7" s="287"/>
      <c r="P7" s="37"/>
      <c r="Q7" s="23"/>
      <c r="R7" s="23"/>
      <c r="S7" s="23"/>
      <c r="T7" s="20"/>
    </row>
    <row r="8" spans="1:20" s="8" customFormat="1" ht="15" customHeight="1" x14ac:dyDescent="0.25">
      <c r="A8" s="286" t="s">
        <v>12</v>
      </c>
      <c r="B8" s="286"/>
      <c r="C8" s="286"/>
      <c r="D8" s="286"/>
      <c r="E8" s="286"/>
      <c r="F8" s="286"/>
      <c r="G8" s="286"/>
      <c r="H8" s="287" t="s">
        <v>348</v>
      </c>
      <c r="I8" s="287"/>
      <c r="J8" s="287"/>
      <c r="K8" s="287"/>
      <c r="L8" s="287"/>
      <c r="M8" s="287"/>
      <c r="N8" s="287"/>
      <c r="O8" s="287"/>
      <c r="P8" s="37"/>
      <c r="Q8" s="23"/>
      <c r="R8" s="23"/>
      <c r="S8" s="23"/>
      <c r="T8" s="20"/>
    </row>
    <row r="9" spans="1:20" s="8" customFormat="1" ht="15" customHeight="1" x14ac:dyDescent="0.25">
      <c r="A9" s="286" t="s">
        <v>13</v>
      </c>
      <c r="B9" s="286"/>
      <c r="C9" s="286"/>
      <c r="D9" s="286"/>
      <c r="E9" s="286"/>
      <c r="F9" s="286"/>
      <c r="G9" s="286"/>
      <c r="H9" s="287" t="s">
        <v>32</v>
      </c>
      <c r="I9" s="287"/>
      <c r="J9" s="287"/>
      <c r="K9" s="287"/>
      <c r="L9" s="287"/>
      <c r="M9" s="287"/>
      <c r="N9" s="287"/>
      <c r="O9" s="287"/>
      <c r="P9" s="37"/>
      <c r="Q9" s="23"/>
      <c r="R9" s="23"/>
      <c r="S9" s="23"/>
      <c r="T9" s="20"/>
    </row>
    <row r="10" spans="1:20" s="8" customFormat="1" ht="15" customHeight="1" x14ac:dyDescent="0.25">
      <c r="A10" s="291" t="s">
        <v>14</v>
      </c>
      <c r="B10" s="291"/>
      <c r="C10" s="291"/>
      <c r="D10" s="291"/>
      <c r="E10" s="291"/>
      <c r="F10" s="291"/>
      <c r="G10" s="291"/>
      <c r="H10" s="292" t="s">
        <v>27</v>
      </c>
      <c r="I10" s="293"/>
      <c r="J10" s="293"/>
      <c r="K10" s="293"/>
      <c r="L10" s="293"/>
      <c r="M10" s="293"/>
      <c r="N10" s="293"/>
      <c r="O10" s="293"/>
      <c r="P10" s="37"/>
      <c r="Q10" s="24"/>
      <c r="R10" s="24"/>
      <c r="S10" s="24"/>
      <c r="T10" s="20"/>
    </row>
    <row r="11" spans="1:20" s="8" customFormat="1" ht="15" customHeight="1" x14ac:dyDescent="0.25">
      <c r="A11" s="286" t="s">
        <v>15</v>
      </c>
      <c r="B11" s="286"/>
      <c r="C11" s="286"/>
      <c r="D11" s="286"/>
      <c r="E11" s="286"/>
      <c r="F11" s="286"/>
      <c r="G11" s="286"/>
      <c r="H11" s="287">
        <v>8602015464</v>
      </c>
      <c r="I11" s="287"/>
      <c r="J11" s="287"/>
      <c r="K11" s="287"/>
      <c r="L11" s="287"/>
      <c r="M11" s="287"/>
      <c r="N11" s="287"/>
      <c r="O11" s="287"/>
      <c r="P11" s="37"/>
      <c r="Q11" s="23"/>
      <c r="R11" s="23"/>
      <c r="S11" s="23"/>
      <c r="T11" s="20"/>
    </row>
    <row r="12" spans="1:20" s="8" customFormat="1" ht="15" customHeight="1" x14ac:dyDescent="0.25">
      <c r="A12" s="286" t="s">
        <v>16</v>
      </c>
      <c r="B12" s="286"/>
      <c r="C12" s="286"/>
      <c r="D12" s="286"/>
      <c r="E12" s="286"/>
      <c r="F12" s="286"/>
      <c r="G12" s="286"/>
      <c r="H12" s="287">
        <v>862450001</v>
      </c>
      <c r="I12" s="287"/>
      <c r="J12" s="287"/>
      <c r="K12" s="287"/>
      <c r="L12" s="287"/>
      <c r="M12" s="287"/>
      <c r="N12" s="287"/>
      <c r="O12" s="287"/>
      <c r="P12" s="37"/>
      <c r="Q12" s="23"/>
      <c r="R12" s="23"/>
      <c r="S12" s="23"/>
      <c r="T12" s="20"/>
    </row>
    <row r="13" spans="1:20" s="8" customFormat="1" ht="15" customHeight="1" x14ac:dyDescent="0.25">
      <c r="A13" s="286" t="s">
        <v>0</v>
      </c>
      <c r="B13" s="286"/>
      <c r="C13" s="286"/>
      <c r="D13" s="286"/>
      <c r="E13" s="286"/>
      <c r="F13" s="286"/>
      <c r="G13" s="286"/>
      <c r="H13" s="287">
        <v>71136000000</v>
      </c>
      <c r="I13" s="287"/>
      <c r="J13" s="287"/>
      <c r="K13" s="287"/>
      <c r="L13" s="287"/>
      <c r="M13" s="287"/>
      <c r="N13" s="287"/>
      <c r="O13" s="287"/>
      <c r="P13" s="37"/>
      <c r="Q13" s="23"/>
      <c r="R13" s="23"/>
      <c r="S13" s="23"/>
      <c r="T13" s="20"/>
    </row>
    <row r="14" spans="1:20" s="2" customFormat="1" ht="15" customHeight="1" x14ac:dyDescent="0.25">
      <c r="A14" s="22"/>
      <c r="B14" s="22"/>
      <c r="C14" s="22"/>
      <c r="D14" s="22"/>
      <c r="E14" s="22"/>
      <c r="F14" s="22"/>
      <c r="G14" s="22"/>
      <c r="H14" s="50"/>
      <c r="I14" s="22"/>
      <c r="J14" s="22"/>
      <c r="K14" s="22"/>
      <c r="L14" s="22"/>
      <c r="M14" s="22"/>
      <c r="N14" s="22"/>
      <c r="O14" s="25"/>
      <c r="P14" s="37"/>
      <c r="Q14" s="21"/>
      <c r="R14" s="21"/>
      <c r="S14" s="21"/>
      <c r="T14" s="21"/>
    </row>
    <row r="15" spans="1:20" ht="22.5" customHeight="1" x14ac:dyDescent="0.25">
      <c r="A15" s="266" t="s">
        <v>23</v>
      </c>
      <c r="B15" s="266" t="s">
        <v>19</v>
      </c>
      <c r="C15" s="266" t="s">
        <v>20</v>
      </c>
      <c r="D15" s="276" t="s">
        <v>4</v>
      </c>
      <c r="E15" s="277"/>
      <c r="F15" s="277"/>
      <c r="G15" s="277"/>
      <c r="H15" s="277"/>
      <c r="I15" s="277"/>
      <c r="J15" s="277"/>
      <c r="K15" s="277"/>
      <c r="L15" s="277"/>
      <c r="M15" s="278"/>
      <c r="N15" s="273" t="s">
        <v>18</v>
      </c>
      <c r="O15" s="294" t="s">
        <v>7</v>
      </c>
      <c r="P15" s="288" t="s">
        <v>30</v>
      </c>
      <c r="Q15" s="10"/>
      <c r="R15" s="10"/>
    </row>
    <row r="16" spans="1:20" ht="28.5" customHeight="1" x14ac:dyDescent="0.25">
      <c r="A16" s="267"/>
      <c r="B16" s="267"/>
      <c r="C16" s="267"/>
      <c r="D16" s="266" t="s">
        <v>5</v>
      </c>
      <c r="E16" s="279" t="s">
        <v>8</v>
      </c>
      <c r="F16" s="269" t="s">
        <v>1</v>
      </c>
      <c r="G16" s="270"/>
      <c r="H16" s="296" t="s">
        <v>3</v>
      </c>
      <c r="I16" s="271" t="s">
        <v>6</v>
      </c>
      <c r="J16" s="272"/>
      <c r="K16" s="281" t="s">
        <v>29</v>
      </c>
      <c r="L16" s="274" t="s">
        <v>2</v>
      </c>
      <c r="M16" s="275"/>
      <c r="N16" s="273"/>
      <c r="O16" s="295"/>
      <c r="P16" s="289"/>
    </row>
    <row r="17" spans="1:17" ht="133.5" customHeight="1" x14ac:dyDescent="0.25">
      <c r="A17" s="268"/>
      <c r="B17" s="268"/>
      <c r="C17" s="268"/>
      <c r="D17" s="267"/>
      <c r="E17" s="280"/>
      <c r="F17" s="19" t="s">
        <v>21</v>
      </c>
      <c r="G17" s="19" t="s">
        <v>9</v>
      </c>
      <c r="H17" s="297"/>
      <c r="I17" s="19" t="s">
        <v>22</v>
      </c>
      <c r="J17" s="19" t="s">
        <v>9</v>
      </c>
      <c r="K17" s="282"/>
      <c r="L17" s="16" t="s">
        <v>77</v>
      </c>
      <c r="M17" s="17" t="s">
        <v>78</v>
      </c>
      <c r="N17" s="273"/>
      <c r="O17" s="18" t="s">
        <v>17</v>
      </c>
      <c r="P17" s="290"/>
    </row>
    <row r="18" spans="1:17" ht="15.75" x14ac:dyDescent="0.25">
      <c r="A18" s="9">
        <v>1</v>
      </c>
      <c r="B18" s="9">
        <v>2</v>
      </c>
      <c r="C18" s="3">
        <v>3</v>
      </c>
      <c r="D18" s="3">
        <v>4</v>
      </c>
      <c r="E18" s="9">
        <v>5</v>
      </c>
      <c r="F18" s="4">
        <v>6</v>
      </c>
      <c r="G18" s="4">
        <v>7</v>
      </c>
      <c r="H18" s="47">
        <v>8</v>
      </c>
      <c r="I18" s="3">
        <v>9</v>
      </c>
      <c r="J18" s="9">
        <v>10</v>
      </c>
      <c r="K18" s="9">
        <v>11</v>
      </c>
      <c r="L18" s="7">
        <v>12</v>
      </c>
      <c r="M18" s="7">
        <v>13</v>
      </c>
      <c r="N18" s="9">
        <v>14</v>
      </c>
      <c r="O18" s="9">
        <v>15</v>
      </c>
      <c r="P18" s="38">
        <v>16</v>
      </c>
    </row>
    <row r="19" spans="1:17" s="8" customFormat="1" ht="15.75" x14ac:dyDescent="0.25">
      <c r="A19" s="31"/>
      <c r="B19" s="31"/>
      <c r="C19" s="32"/>
      <c r="D19" s="33" t="s">
        <v>28</v>
      </c>
      <c r="E19" s="31"/>
      <c r="F19" s="34"/>
      <c r="G19" s="34"/>
      <c r="H19" s="48"/>
      <c r="I19" s="32"/>
      <c r="J19" s="31"/>
      <c r="K19" s="31"/>
      <c r="L19" s="35"/>
      <c r="M19" s="35"/>
      <c r="N19" s="31"/>
      <c r="O19" s="31"/>
      <c r="P19" s="39"/>
    </row>
    <row r="20" spans="1:17" s="36" customFormat="1" ht="36" x14ac:dyDescent="0.25">
      <c r="A20" s="62">
        <v>1</v>
      </c>
      <c r="B20" s="63" t="s">
        <v>46</v>
      </c>
      <c r="C20" s="64" t="s">
        <v>363</v>
      </c>
      <c r="D20" s="65" t="s">
        <v>62</v>
      </c>
      <c r="E20" s="66" t="s">
        <v>34</v>
      </c>
      <c r="F20" s="53">
        <v>876</v>
      </c>
      <c r="G20" s="53" t="s">
        <v>35</v>
      </c>
      <c r="H20" s="53">
        <v>1</v>
      </c>
      <c r="I20" s="53">
        <v>71100000000</v>
      </c>
      <c r="J20" s="53" t="s">
        <v>218</v>
      </c>
      <c r="K20" s="87">
        <v>830541</v>
      </c>
      <c r="L20" s="68">
        <v>43160</v>
      </c>
      <c r="M20" s="68">
        <v>44532</v>
      </c>
      <c r="N20" s="53" t="s">
        <v>36</v>
      </c>
      <c r="O20" s="69" t="s">
        <v>67</v>
      </c>
      <c r="P20" s="70">
        <v>43157</v>
      </c>
    </row>
    <row r="21" spans="1:17" s="36" customFormat="1" ht="36" x14ac:dyDescent="0.25">
      <c r="A21" s="62">
        <v>2</v>
      </c>
      <c r="B21" s="62" t="s">
        <v>43</v>
      </c>
      <c r="C21" s="72" t="s">
        <v>44</v>
      </c>
      <c r="D21" s="73" t="s">
        <v>45</v>
      </c>
      <c r="E21" s="66" t="s">
        <v>34</v>
      </c>
      <c r="F21" s="53">
        <v>876</v>
      </c>
      <c r="G21" s="53" t="s">
        <v>35</v>
      </c>
      <c r="H21" s="53">
        <v>1</v>
      </c>
      <c r="I21" s="53">
        <v>71100000000</v>
      </c>
      <c r="J21" s="53" t="s">
        <v>218</v>
      </c>
      <c r="K21" s="67">
        <v>100000</v>
      </c>
      <c r="L21" s="68">
        <v>43176</v>
      </c>
      <c r="M21" s="68">
        <v>43361</v>
      </c>
      <c r="N21" s="53" t="s">
        <v>36</v>
      </c>
      <c r="O21" s="53" t="s">
        <v>67</v>
      </c>
      <c r="P21" s="70">
        <v>43162</v>
      </c>
    </row>
    <row r="22" spans="1:17" s="36" customFormat="1" ht="36" x14ac:dyDescent="0.25">
      <c r="A22" s="62">
        <v>3</v>
      </c>
      <c r="B22" s="62" t="s">
        <v>43</v>
      </c>
      <c r="C22" s="72" t="s">
        <v>44</v>
      </c>
      <c r="D22" s="74" t="s">
        <v>63</v>
      </c>
      <c r="E22" s="66" t="s">
        <v>34</v>
      </c>
      <c r="F22" s="75">
        <v>876</v>
      </c>
      <c r="G22" s="53" t="s">
        <v>35</v>
      </c>
      <c r="H22" s="53">
        <v>1</v>
      </c>
      <c r="I22" s="53">
        <v>71100000000</v>
      </c>
      <c r="J22" s="53" t="s">
        <v>218</v>
      </c>
      <c r="K22" s="76">
        <v>181900</v>
      </c>
      <c r="L22" s="68">
        <v>43161</v>
      </c>
      <c r="M22" s="68">
        <v>43558</v>
      </c>
      <c r="N22" s="53" t="s">
        <v>61</v>
      </c>
      <c r="O22" s="44" t="s">
        <v>67</v>
      </c>
      <c r="P22" s="77">
        <v>43161</v>
      </c>
    </row>
    <row r="23" spans="1:17" s="36" customFormat="1" ht="36" x14ac:dyDescent="0.25">
      <c r="A23" s="62">
        <v>4</v>
      </c>
      <c r="B23" s="62" t="s">
        <v>43</v>
      </c>
      <c r="C23" s="72" t="s">
        <v>44</v>
      </c>
      <c r="D23" s="74" t="s">
        <v>64</v>
      </c>
      <c r="E23" s="66" t="s">
        <v>34</v>
      </c>
      <c r="F23" s="75">
        <v>876</v>
      </c>
      <c r="G23" s="53" t="s">
        <v>35</v>
      </c>
      <c r="H23" s="53">
        <v>1</v>
      </c>
      <c r="I23" s="53">
        <v>71100000000</v>
      </c>
      <c r="J23" s="53" t="s">
        <v>218</v>
      </c>
      <c r="K23" s="76">
        <v>116300</v>
      </c>
      <c r="L23" s="68">
        <v>43161</v>
      </c>
      <c r="M23" s="68">
        <v>43558</v>
      </c>
      <c r="N23" s="53" t="s">
        <v>61</v>
      </c>
      <c r="O23" s="44" t="s">
        <v>67</v>
      </c>
      <c r="P23" s="77">
        <v>43164</v>
      </c>
    </row>
    <row r="24" spans="1:17" s="36" customFormat="1" ht="36" x14ac:dyDescent="0.25">
      <c r="A24" s="62">
        <v>5</v>
      </c>
      <c r="B24" s="83" t="s">
        <v>37</v>
      </c>
      <c r="C24" s="83" t="s">
        <v>364</v>
      </c>
      <c r="D24" s="182" t="s">
        <v>211</v>
      </c>
      <c r="E24" s="66" t="s">
        <v>34</v>
      </c>
      <c r="F24" s="75">
        <v>876</v>
      </c>
      <c r="G24" s="53" t="s">
        <v>35</v>
      </c>
      <c r="H24" s="53">
        <v>1</v>
      </c>
      <c r="I24" s="53">
        <v>71100000000</v>
      </c>
      <c r="J24" s="53" t="s">
        <v>218</v>
      </c>
      <c r="K24" s="76">
        <v>1482300</v>
      </c>
      <c r="L24" s="68">
        <v>43161</v>
      </c>
      <c r="M24" s="68">
        <v>43315</v>
      </c>
      <c r="N24" s="53" t="s">
        <v>61</v>
      </c>
      <c r="O24" s="44" t="s">
        <v>68</v>
      </c>
      <c r="P24" s="88">
        <v>43163</v>
      </c>
      <c r="Q24" s="36" t="s">
        <v>69</v>
      </c>
    </row>
    <row r="25" spans="1:17" s="36" customFormat="1" ht="36" x14ac:dyDescent="0.25">
      <c r="A25" s="62">
        <v>6</v>
      </c>
      <c r="B25" s="83" t="s">
        <v>37</v>
      </c>
      <c r="C25" s="83" t="s">
        <v>364</v>
      </c>
      <c r="D25" s="78" t="s">
        <v>70</v>
      </c>
      <c r="E25" s="66" t="s">
        <v>34</v>
      </c>
      <c r="F25" s="53">
        <v>876</v>
      </c>
      <c r="G25" s="53" t="s">
        <v>35</v>
      </c>
      <c r="H25" s="53">
        <v>1</v>
      </c>
      <c r="I25" s="53">
        <v>71100000000</v>
      </c>
      <c r="J25" s="53" t="s">
        <v>218</v>
      </c>
      <c r="K25" s="76">
        <v>166200</v>
      </c>
      <c r="L25" s="80">
        <v>43161</v>
      </c>
      <c r="M25" s="68">
        <v>43254</v>
      </c>
      <c r="N25" s="53" t="s">
        <v>40</v>
      </c>
      <c r="O25" s="44" t="s">
        <v>68</v>
      </c>
      <c r="P25" s="88">
        <v>43163</v>
      </c>
      <c r="Q25" s="36" t="s">
        <v>69</v>
      </c>
    </row>
    <row r="26" spans="1:17" s="36" customFormat="1" ht="36" x14ac:dyDescent="0.25">
      <c r="A26" s="62">
        <v>7</v>
      </c>
      <c r="B26" s="90" t="s">
        <v>79</v>
      </c>
      <c r="C26" s="90" t="s">
        <v>79</v>
      </c>
      <c r="D26" s="65" t="s">
        <v>80</v>
      </c>
      <c r="E26" s="65" t="s">
        <v>81</v>
      </c>
      <c r="F26" s="66">
        <v>876</v>
      </c>
      <c r="G26" s="53" t="s">
        <v>35</v>
      </c>
      <c r="H26" s="53">
        <v>1</v>
      </c>
      <c r="I26" s="53">
        <v>71100000000</v>
      </c>
      <c r="J26" s="53" t="s">
        <v>218</v>
      </c>
      <c r="K26" s="91">
        <v>2801320</v>
      </c>
      <c r="L26" s="92">
        <v>43179</v>
      </c>
      <c r="M26" s="93">
        <v>43313</v>
      </c>
      <c r="N26" s="94" t="s">
        <v>36</v>
      </c>
      <c r="O26" s="95" t="s">
        <v>67</v>
      </c>
      <c r="P26" s="96">
        <v>43160</v>
      </c>
      <c r="Q26" s="36" t="s">
        <v>346</v>
      </c>
    </row>
    <row r="27" spans="1:17" s="36" customFormat="1" ht="36" x14ac:dyDescent="0.25">
      <c r="A27" s="62">
        <v>8</v>
      </c>
      <c r="B27" s="90" t="s">
        <v>79</v>
      </c>
      <c r="C27" s="90" t="s">
        <v>79</v>
      </c>
      <c r="D27" s="65" t="s">
        <v>82</v>
      </c>
      <c r="E27" s="65" t="s">
        <v>34</v>
      </c>
      <c r="F27" s="66">
        <v>876</v>
      </c>
      <c r="G27" s="53" t="s">
        <v>35</v>
      </c>
      <c r="H27" s="53">
        <v>1</v>
      </c>
      <c r="I27" s="53">
        <v>71100000000</v>
      </c>
      <c r="J27" s="53" t="s">
        <v>218</v>
      </c>
      <c r="K27" s="91">
        <v>25176480</v>
      </c>
      <c r="L27" s="92">
        <v>43179</v>
      </c>
      <c r="M27" s="97">
        <v>43374</v>
      </c>
      <c r="N27" s="94" t="s">
        <v>36</v>
      </c>
      <c r="O27" s="95" t="s">
        <v>67</v>
      </c>
      <c r="P27" s="98">
        <v>43160</v>
      </c>
      <c r="Q27" s="36" t="s">
        <v>346</v>
      </c>
    </row>
    <row r="28" spans="1:17" s="36" customFormat="1" ht="48" x14ac:dyDescent="0.25">
      <c r="A28" s="62">
        <v>9</v>
      </c>
      <c r="B28" s="90" t="s">
        <v>83</v>
      </c>
      <c r="C28" s="90" t="s">
        <v>83</v>
      </c>
      <c r="D28" s="153" t="s">
        <v>349</v>
      </c>
      <c r="E28" s="65" t="s">
        <v>34</v>
      </c>
      <c r="F28" s="66">
        <v>876</v>
      </c>
      <c r="G28" s="53" t="s">
        <v>35</v>
      </c>
      <c r="H28" s="53">
        <v>1</v>
      </c>
      <c r="I28" s="53">
        <v>71100000000</v>
      </c>
      <c r="J28" s="53" t="s">
        <v>218</v>
      </c>
      <c r="K28" s="91">
        <v>283200</v>
      </c>
      <c r="L28" s="97">
        <v>43179</v>
      </c>
      <c r="M28" s="99">
        <v>43313</v>
      </c>
      <c r="N28" s="99" t="s">
        <v>61</v>
      </c>
      <c r="O28" s="95" t="s">
        <v>67</v>
      </c>
      <c r="P28" s="98">
        <v>43160</v>
      </c>
    </row>
    <row r="29" spans="1:17" s="36" customFormat="1" ht="96" x14ac:dyDescent="0.25">
      <c r="A29" s="62">
        <v>10</v>
      </c>
      <c r="B29" s="90" t="s">
        <v>83</v>
      </c>
      <c r="C29" s="90" t="s">
        <v>83</v>
      </c>
      <c r="D29" s="159" t="s">
        <v>357</v>
      </c>
      <c r="E29" s="65" t="s">
        <v>34</v>
      </c>
      <c r="F29" s="66">
        <v>876</v>
      </c>
      <c r="G29" s="53" t="s">
        <v>35</v>
      </c>
      <c r="H29" s="53">
        <v>1</v>
      </c>
      <c r="I29" s="53">
        <v>71100000000</v>
      </c>
      <c r="J29" s="53" t="s">
        <v>218</v>
      </c>
      <c r="K29" s="91">
        <v>802400</v>
      </c>
      <c r="L29" s="97">
        <v>43151</v>
      </c>
      <c r="M29" s="99" t="s">
        <v>84</v>
      </c>
      <c r="N29" s="99" t="s">
        <v>61</v>
      </c>
      <c r="O29" s="95" t="s">
        <v>67</v>
      </c>
      <c r="P29" s="98">
        <v>43130</v>
      </c>
    </row>
    <row r="30" spans="1:17" s="105" customFormat="1" ht="24" customHeight="1" x14ac:dyDescent="0.2">
      <c r="A30" s="62">
        <v>11</v>
      </c>
      <c r="B30" s="118" t="s">
        <v>105</v>
      </c>
      <c r="C30" s="152" t="s">
        <v>106</v>
      </c>
      <c r="D30" s="158" t="s">
        <v>107</v>
      </c>
      <c r="E30" s="44" t="s">
        <v>108</v>
      </c>
      <c r="F30" s="127">
        <v>876</v>
      </c>
      <c r="G30" s="62" t="s">
        <v>35</v>
      </c>
      <c r="H30" s="128">
        <v>1</v>
      </c>
      <c r="I30" s="53">
        <v>71100000000</v>
      </c>
      <c r="J30" s="53" t="s">
        <v>218</v>
      </c>
      <c r="K30" s="214">
        <v>645460</v>
      </c>
      <c r="L30" s="92">
        <v>43160</v>
      </c>
      <c r="M30" s="92">
        <v>43435</v>
      </c>
      <c r="N30" s="72" t="s">
        <v>40</v>
      </c>
      <c r="O30" s="44" t="s">
        <v>68</v>
      </c>
      <c r="P30" s="129">
        <v>42781</v>
      </c>
      <c r="Q30" s="105" t="s">
        <v>69</v>
      </c>
    </row>
    <row r="31" spans="1:17" s="124" customFormat="1" ht="31.5" customHeight="1" x14ac:dyDescent="0.25">
      <c r="A31" s="62">
        <v>12</v>
      </c>
      <c r="B31" s="120" t="s">
        <v>117</v>
      </c>
      <c r="C31" s="120" t="s">
        <v>117</v>
      </c>
      <c r="D31" s="184" t="s">
        <v>219</v>
      </c>
      <c r="E31" s="126" t="s">
        <v>34</v>
      </c>
      <c r="F31" s="120" t="s">
        <v>118</v>
      </c>
      <c r="G31" s="127" t="s">
        <v>35</v>
      </c>
      <c r="H31" s="120" t="s">
        <v>120</v>
      </c>
      <c r="I31" s="53">
        <v>71100000000</v>
      </c>
      <c r="J31" s="53" t="s">
        <v>218</v>
      </c>
      <c r="K31" s="121">
        <v>1911000</v>
      </c>
      <c r="L31" s="122">
        <v>43132</v>
      </c>
      <c r="M31" s="122">
        <v>43465</v>
      </c>
      <c r="N31" s="125" t="s">
        <v>121</v>
      </c>
      <c r="O31" s="120" t="s">
        <v>68</v>
      </c>
      <c r="P31" s="120" t="s">
        <v>122</v>
      </c>
    </row>
    <row r="32" spans="1:17" s="157" customFormat="1" ht="36" x14ac:dyDescent="0.2">
      <c r="A32" s="62">
        <v>13</v>
      </c>
      <c r="B32" s="155" t="s">
        <v>176</v>
      </c>
      <c r="C32" s="155" t="s">
        <v>176</v>
      </c>
      <c r="D32" s="155" t="s">
        <v>177</v>
      </c>
      <c r="E32" s="155" t="s">
        <v>34</v>
      </c>
      <c r="F32" s="155">
        <v>876</v>
      </c>
      <c r="G32" s="155" t="s">
        <v>35</v>
      </c>
      <c r="H32" s="155">
        <v>1</v>
      </c>
      <c r="I32" s="53">
        <v>71100000000</v>
      </c>
      <c r="J32" s="53" t="s">
        <v>218</v>
      </c>
      <c r="K32" s="215">
        <v>1532000</v>
      </c>
      <c r="L32" s="122">
        <v>43160</v>
      </c>
      <c r="M32" s="122">
        <v>43465</v>
      </c>
      <c r="N32" s="62" t="s">
        <v>61</v>
      </c>
      <c r="O32" s="155" t="s">
        <v>67</v>
      </c>
      <c r="P32" s="156">
        <v>43159</v>
      </c>
    </row>
    <row r="33" spans="1:17" s="105" customFormat="1" ht="36" x14ac:dyDescent="0.2">
      <c r="A33" s="62">
        <v>14</v>
      </c>
      <c r="B33" s="155" t="s">
        <v>176</v>
      </c>
      <c r="C33" s="155" t="s">
        <v>176</v>
      </c>
      <c r="D33" s="155" t="s">
        <v>178</v>
      </c>
      <c r="E33" s="155" t="s">
        <v>34</v>
      </c>
      <c r="F33" s="155">
        <v>876</v>
      </c>
      <c r="G33" s="155" t="s">
        <v>35</v>
      </c>
      <c r="H33" s="155">
        <v>1</v>
      </c>
      <c r="I33" s="53">
        <v>71100000000</v>
      </c>
      <c r="J33" s="53" t="s">
        <v>218</v>
      </c>
      <c r="K33" s="76">
        <v>1940000</v>
      </c>
      <c r="L33" s="122">
        <v>43161</v>
      </c>
      <c r="M33" s="122">
        <v>43465</v>
      </c>
      <c r="N33" s="62" t="s">
        <v>61</v>
      </c>
      <c r="O33" s="155" t="s">
        <v>67</v>
      </c>
      <c r="P33" s="156">
        <v>43159</v>
      </c>
    </row>
    <row r="34" spans="1:17" s="172" customFormat="1" ht="36" x14ac:dyDescent="0.25">
      <c r="A34" s="62">
        <v>15</v>
      </c>
      <c r="B34" s="159" t="s">
        <v>83</v>
      </c>
      <c r="C34" s="160" t="s">
        <v>83</v>
      </c>
      <c r="D34" s="155" t="s">
        <v>179</v>
      </c>
      <c r="E34" s="161" t="s">
        <v>180</v>
      </c>
      <c r="F34" s="162">
        <v>876</v>
      </c>
      <c r="G34" s="75" t="s">
        <v>35</v>
      </c>
      <c r="H34" s="155">
        <v>1</v>
      </c>
      <c r="I34" s="53">
        <v>71100000000</v>
      </c>
      <c r="J34" s="53" t="s">
        <v>218</v>
      </c>
      <c r="K34" s="163">
        <v>236000</v>
      </c>
      <c r="L34" s="164">
        <v>43132</v>
      </c>
      <c r="M34" s="164">
        <v>43237</v>
      </c>
      <c r="N34" s="162" t="s">
        <v>61</v>
      </c>
      <c r="O34" s="155" t="s">
        <v>67</v>
      </c>
      <c r="P34" s="171" t="s">
        <v>181</v>
      </c>
    </row>
    <row r="35" spans="1:17" s="173" customFormat="1" ht="36" x14ac:dyDescent="0.25">
      <c r="A35" s="62">
        <v>16</v>
      </c>
      <c r="B35" s="165" t="s">
        <v>168</v>
      </c>
      <c r="C35" s="166" t="s">
        <v>182</v>
      </c>
      <c r="D35" s="167" t="s">
        <v>183</v>
      </c>
      <c r="E35" s="167" t="s">
        <v>184</v>
      </c>
      <c r="F35" s="168">
        <v>792</v>
      </c>
      <c r="G35" s="168" t="s">
        <v>185</v>
      </c>
      <c r="H35" s="155">
        <v>1</v>
      </c>
      <c r="I35" s="53">
        <v>71100000000</v>
      </c>
      <c r="J35" s="53" t="s">
        <v>218</v>
      </c>
      <c r="K35" s="174">
        <v>206000</v>
      </c>
      <c r="L35" s="164">
        <v>43176</v>
      </c>
      <c r="M35" s="122">
        <v>43465</v>
      </c>
      <c r="N35" s="169" t="s">
        <v>61</v>
      </c>
      <c r="O35" s="155" t="s">
        <v>67</v>
      </c>
      <c r="P35" s="171" t="s">
        <v>187</v>
      </c>
    </row>
    <row r="36" spans="1:17" s="173" customFormat="1" ht="36" x14ac:dyDescent="0.25">
      <c r="A36" s="62">
        <v>17</v>
      </c>
      <c r="B36" s="162" t="s">
        <v>194</v>
      </c>
      <c r="C36" s="162" t="s">
        <v>194</v>
      </c>
      <c r="D36" s="155" t="s">
        <v>188</v>
      </c>
      <c r="E36" s="161" t="s">
        <v>189</v>
      </c>
      <c r="F36" s="162">
        <v>876</v>
      </c>
      <c r="G36" s="75" t="s">
        <v>35</v>
      </c>
      <c r="H36" s="155">
        <v>1</v>
      </c>
      <c r="I36" s="53">
        <v>71100000000</v>
      </c>
      <c r="J36" s="53" t="s">
        <v>218</v>
      </c>
      <c r="K36" s="163">
        <v>1298000</v>
      </c>
      <c r="L36" s="164">
        <v>43176</v>
      </c>
      <c r="M36" s="122">
        <v>43465</v>
      </c>
      <c r="N36" s="162" t="s">
        <v>61</v>
      </c>
      <c r="O36" s="155" t="s">
        <v>67</v>
      </c>
      <c r="P36" s="171" t="s">
        <v>187</v>
      </c>
      <c r="Q36" s="185" t="s">
        <v>195</v>
      </c>
    </row>
    <row r="37" spans="1:17" s="173" customFormat="1" ht="36" x14ac:dyDescent="0.25">
      <c r="A37" s="62">
        <v>18</v>
      </c>
      <c r="B37" s="170" t="s">
        <v>190</v>
      </c>
      <c r="C37" s="170" t="s">
        <v>191</v>
      </c>
      <c r="D37" s="202" t="s">
        <v>192</v>
      </c>
      <c r="E37" s="161" t="s">
        <v>193</v>
      </c>
      <c r="F37" s="162">
        <v>877</v>
      </c>
      <c r="G37" s="75" t="s">
        <v>35</v>
      </c>
      <c r="H37" s="155">
        <v>2</v>
      </c>
      <c r="I37" s="53">
        <v>71100000000</v>
      </c>
      <c r="J37" s="53" t="s">
        <v>218</v>
      </c>
      <c r="K37" s="163">
        <v>472000</v>
      </c>
      <c r="L37" s="164">
        <v>43176</v>
      </c>
      <c r="M37" s="122">
        <v>43465</v>
      </c>
      <c r="N37" s="162" t="s">
        <v>61</v>
      </c>
      <c r="O37" s="155" t="s">
        <v>67</v>
      </c>
      <c r="P37" s="171" t="s">
        <v>187</v>
      </c>
    </row>
    <row r="38" spans="1:17" s="189" customFormat="1" ht="36" x14ac:dyDescent="0.2">
      <c r="A38" s="62">
        <v>19</v>
      </c>
      <c r="B38" s="186" t="s">
        <v>221</v>
      </c>
      <c r="C38" s="186" t="s">
        <v>222</v>
      </c>
      <c r="D38" s="79" t="s">
        <v>223</v>
      </c>
      <c r="E38" s="186" t="s">
        <v>224</v>
      </c>
      <c r="F38" s="75">
        <v>876</v>
      </c>
      <c r="G38" s="75" t="s">
        <v>35</v>
      </c>
      <c r="H38" s="187">
        <v>1</v>
      </c>
      <c r="I38" s="53">
        <v>71100000000</v>
      </c>
      <c r="J38" s="53" t="s">
        <v>218</v>
      </c>
      <c r="K38" s="76">
        <v>893006</v>
      </c>
      <c r="L38" s="92">
        <v>43132</v>
      </c>
      <c r="M38" s="92">
        <v>43221</v>
      </c>
      <c r="N38" s="62" t="s">
        <v>40</v>
      </c>
      <c r="O38" s="44" t="s">
        <v>67</v>
      </c>
      <c r="P38" s="188">
        <v>43132</v>
      </c>
    </row>
    <row r="39" spans="1:17" s="189" customFormat="1" ht="36" x14ac:dyDescent="0.2">
      <c r="A39" s="62">
        <v>20</v>
      </c>
      <c r="B39" s="190" t="s">
        <v>225</v>
      </c>
      <c r="C39" s="190" t="s">
        <v>226</v>
      </c>
      <c r="D39" s="79" t="s">
        <v>227</v>
      </c>
      <c r="E39" s="190" t="s">
        <v>228</v>
      </c>
      <c r="F39" s="75">
        <v>876</v>
      </c>
      <c r="G39" s="75" t="s">
        <v>35</v>
      </c>
      <c r="H39" s="187">
        <v>1</v>
      </c>
      <c r="I39" s="53">
        <v>71100000000</v>
      </c>
      <c r="J39" s="53" t="s">
        <v>218</v>
      </c>
      <c r="K39" s="76">
        <v>938407</v>
      </c>
      <c r="L39" s="92">
        <v>43132</v>
      </c>
      <c r="M39" s="92">
        <v>43221</v>
      </c>
      <c r="N39" s="62" t="s">
        <v>40</v>
      </c>
      <c r="O39" s="44" t="s">
        <v>67</v>
      </c>
      <c r="P39" s="188">
        <v>43132</v>
      </c>
    </row>
    <row r="40" spans="1:17" s="189" customFormat="1" ht="36" x14ac:dyDescent="0.2">
      <c r="A40" s="62">
        <v>21</v>
      </c>
      <c r="B40" s="191" t="s">
        <v>255</v>
      </c>
      <c r="C40" s="191" t="s">
        <v>255</v>
      </c>
      <c r="D40" s="79" t="s">
        <v>229</v>
      </c>
      <c r="E40" s="191" t="s">
        <v>230</v>
      </c>
      <c r="F40" s="75">
        <v>876</v>
      </c>
      <c r="G40" s="75" t="s">
        <v>35</v>
      </c>
      <c r="H40" s="187">
        <v>1</v>
      </c>
      <c r="I40" s="53">
        <v>71100000000</v>
      </c>
      <c r="J40" s="53" t="s">
        <v>218</v>
      </c>
      <c r="K40" s="76">
        <v>894890</v>
      </c>
      <c r="L40" s="92">
        <v>43132</v>
      </c>
      <c r="M40" s="92">
        <v>43221</v>
      </c>
      <c r="N40" s="62" t="s">
        <v>40</v>
      </c>
      <c r="O40" s="44" t="s">
        <v>67</v>
      </c>
      <c r="P40" s="188">
        <v>43132</v>
      </c>
    </row>
    <row r="41" spans="1:17" s="189" customFormat="1" ht="36" x14ac:dyDescent="0.2">
      <c r="A41" s="62">
        <v>22</v>
      </c>
      <c r="B41" s="191" t="s">
        <v>231</v>
      </c>
      <c r="C41" s="191" t="s">
        <v>231</v>
      </c>
      <c r="D41" s="79" t="s">
        <v>232</v>
      </c>
      <c r="E41" s="191" t="s">
        <v>233</v>
      </c>
      <c r="F41" s="75">
        <v>876</v>
      </c>
      <c r="G41" s="75" t="s">
        <v>35</v>
      </c>
      <c r="H41" s="187">
        <v>1</v>
      </c>
      <c r="I41" s="53">
        <v>71100000000</v>
      </c>
      <c r="J41" s="53" t="s">
        <v>218</v>
      </c>
      <c r="K41" s="76">
        <v>1128221</v>
      </c>
      <c r="L41" s="92">
        <v>43160</v>
      </c>
      <c r="M41" s="92">
        <v>43252</v>
      </c>
      <c r="N41" s="62" t="s">
        <v>40</v>
      </c>
      <c r="O41" s="44" t="s">
        <v>67</v>
      </c>
      <c r="P41" s="188">
        <v>43132</v>
      </c>
    </row>
    <row r="42" spans="1:17" s="173" customFormat="1" ht="36" x14ac:dyDescent="0.25">
      <c r="A42" s="62">
        <v>23</v>
      </c>
      <c r="B42" s="192" t="s">
        <v>234</v>
      </c>
      <c r="C42" s="192" t="s">
        <v>234</v>
      </c>
      <c r="D42" s="193" t="s">
        <v>235</v>
      </c>
      <c r="E42" s="194" t="s">
        <v>236</v>
      </c>
      <c r="F42" s="75">
        <v>876</v>
      </c>
      <c r="G42" s="75" t="s">
        <v>35</v>
      </c>
      <c r="H42" s="187">
        <v>1</v>
      </c>
      <c r="I42" s="53">
        <v>71100000000</v>
      </c>
      <c r="J42" s="53" t="s">
        <v>218</v>
      </c>
      <c r="K42" s="76">
        <v>1934317</v>
      </c>
      <c r="L42" s="92">
        <v>43160</v>
      </c>
      <c r="M42" s="92">
        <v>43221</v>
      </c>
      <c r="N42" s="62" t="s">
        <v>40</v>
      </c>
      <c r="O42" s="44" t="s">
        <v>67</v>
      </c>
      <c r="P42" s="195">
        <v>43160</v>
      </c>
    </row>
    <row r="43" spans="1:17" s="173" customFormat="1" ht="36" x14ac:dyDescent="0.25">
      <c r="A43" s="62">
        <v>24</v>
      </c>
      <c r="B43" s="192" t="s">
        <v>234</v>
      </c>
      <c r="C43" s="192" t="s">
        <v>234</v>
      </c>
      <c r="D43" s="79" t="s">
        <v>237</v>
      </c>
      <c r="E43" s="186" t="s">
        <v>238</v>
      </c>
      <c r="F43" s="75">
        <v>876</v>
      </c>
      <c r="G43" s="75" t="s">
        <v>35</v>
      </c>
      <c r="H43" s="187">
        <v>1</v>
      </c>
      <c r="I43" s="53">
        <v>71100000000</v>
      </c>
      <c r="J43" s="53" t="s">
        <v>218</v>
      </c>
      <c r="K43" s="76">
        <v>718500</v>
      </c>
      <c r="L43" s="92">
        <v>43160</v>
      </c>
      <c r="M43" s="92">
        <v>43221</v>
      </c>
      <c r="N43" s="62" t="s">
        <v>40</v>
      </c>
      <c r="O43" s="44" t="s">
        <v>67</v>
      </c>
      <c r="P43" s="195">
        <v>43160</v>
      </c>
    </row>
    <row r="44" spans="1:17" s="173" customFormat="1" ht="36" x14ac:dyDescent="0.25">
      <c r="A44" s="62">
        <v>25</v>
      </c>
      <c r="B44" s="45" t="s">
        <v>239</v>
      </c>
      <c r="C44" s="45" t="s">
        <v>239</v>
      </c>
      <c r="D44" s="79" t="s">
        <v>240</v>
      </c>
      <c r="E44" s="62" t="s">
        <v>241</v>
      </c>
      <c r="F44" s="75">
        <v>876</v>
      </c>
      <c r="G44" s="75" t="s">
        <v>35</v>
      </c>
      <c r="H44" s="187">
        <v>1</v>
      </c>
      <c r="I44" s="53">
        <v>71100000000</v>
      </c>
      <c r="J44" s="53" t="s">
        <v>218</v>
      </c>
      <c r="K44" s="76">
        <v>270120</v>
      </c>
      <c r="L44" s="92">
        <v>43160</v>
      </c>
      <c r="M44" s="92">
        <v>43221</v>
      </c>
      <c r="N44" s="62" t="s">
        <v>40</v>
      </c>
      <c r="O44" s="44" t="s">
        <v>67</v>
      </c>
      <c r="P44" s="195">
        <v>43160</v>
      </c>
    </row>
    <row r="45" spans="1:17" s="173" customFormat="1" ht="36" x14ac:dyDescent="0.25">
      <c r="A45" s="62">
        <v>26</v>
      </c>
      <c r="B45" s="184" t="s">
        <v>242</v>
      </c>
      <c r="C45" s="184" t="s">
        <v>242</v>
      </c>
      <c r="D45" s="79" t="s">
        <v>243</v>
      </c>
      <c r="E45" s="191" t="s">
        <v>244</v>
      </c>
      <c r="F45" s="75">
        <v>876</v>
      </c>
      <c r="G45" s="75" t="s">
        <v>35</v>
      </c>
      <c r="H45" s="187">
        <v>1</v>
      </c>
      <c r="I45" s="53">
        <v>71100000000</v>
      </c>
      <c r="J45" s="53" t="s">
        <v>218</v>
      </c>
      <c r="K45" s="76">
        <v>379709</v>
      </c>
      <c r="L45" s="92">
        <v>43160</v>
      </c>
      <c r="M45" s="92">
        <v>43221</v>
      </c>
      <c r="N45" s="62" t="s">
        <v>40</v>
      </c>
      <c r="O45" s="44" t="s">
        <v>67</v>
      </c>
      <c r="P45" s="195">
        <v>43160</v>
      </c>
    </row>
    <row r="46" spans="1:17" s="173" customFormat="1" ht="36" x14ac:dyDescent="0.25">
      <c r="A46" s="62">
        <v>27</v>
      </c>
      <c r="B46" s="112" t="s">
        <v>245</v>
      </c>
      <c r="C46" s="112" t="s">
        <v>246</v>
      </c>
      <c r="D46" s="79" t="s">
        <v>247</v>
      </c>
      <c r="E46" s="62" t="s">
        <v>248</v>
      </c>
      <c r="F46" s="75">
        <v>876</v>
      </c>
      <c r="G46" s="75" t="s">
        <v>35</v>
      </c>
      <c r="H46" s="187">
        <v>1</v>
      </c>
      <c r="I46" s="53">
        <v>71100000000</v>
      </c>
      <c r="J46" s="53" t="s">
        <v>218</v>
      </c>
      <c r="K46" s="76">
        <v>136973</v>
      </c>
      <c r="L46" s="92">
        <v>43160</v>
      </c>
      <c r="M46" s="92">
        <v>43221</v>
      </c>
      <c r="N46" s="62" t="s">
        <v>40</v>
      </c>
      <c r="O46" s="44" t="s">
        <v>68</v>
      </c>
      <c r="P46" s="195">
        <v>43160</v>
      </c>
    </row>
    <row r="47" spans="1:17" s="36" customFormat="1" x14ac:dyDescent="0.25">
      <c r="A47" s="40"/>
      <c r="B47" s="40"/>
      <c r="C47" s="43"/>
      <c r="D47" s="41" t="s">
        <v>24</v>
      </c>
      <c r="E47" s="40"/>
      <c r="F47" s="42"/>
      <c r="G47" s="42"/>
      <c r="H47" s="43"/>
      <c r="I47" s="43"/>
      <c r="J47" s="40"/>
      <c r="K47" s="216"/>
      <c r="L47" s="218"/>
      <c r="M47" s="218"/>
      <c r="N47" s="40"/>
      <c r="O47" s="40"/>
      <c r="P47" s="82"/>
    </row>
    <row r="48" spans="1:17" s="36" customFormat="1" ht="36" x14ac:dyDescent="0.25">
      <c r="A48" s="62">
        <v>28</v>
      </c>
      <c r="B48" s="64" t="s">
        <v>37</v>
      </c>
      <c r="C48" s="64" t="s">
        <v>38</v>
      </c>
      <c r="D48" s="53" t="s">
        <v>60</v>
      </c>
      <c r="E48" s="66" t="s">
        <v>34</v>
      </c>
      <c r="F48" s="53">
        <v>876</v>
      </c>
      <c r="G48" s="53" t="s">
        <v>35</v>
      </c>
      <c r="H48" s="53">
        <v>1</v>
      </c>
      <c r="I48" s="53">
        <v>71100000000</v>
      </c>
      <c r="J48" s="53" t="s">
        <v>218</v>
      </c>
      <c r="K48" s="67">
        <v>600000</v>
      </c>
      <c r="L48" s="68">
        <v>43191</v>
      </c>
      <c r="M48" s="68">
        <v>43436</v>
      </c>
      <c r="N48" s="71" t="s">
        <v>40</v>
      </c>
      <c r="O48" s="69" t="s">
        <v>68</v>
      </c>
      <c r="P48" s="70">
        <v>43162</v>
      </c>
      <c r="Q48" s="36" t="s">
        <v>69</v>
      </c>
    </row>
    <row r="49" spans="1:17" s="36" customFormat="1" ht="36" x14ac:dyDescent="0.25">
      <c r="A49" s="62">
        <v>29</v>
      </c>
      <c r="B49" s="64" t="s">
        <v>37</v>
      </c>
      <c r="C49" s="64" t="s">
        <v>38</v>
      </c>
      <c r="D49" s="53" t="s">
        <v>41</v>
      </c>
      <c r="E49" s="66" t="s">
        <v>34</v>
      </c>
      <c r="F49" s="53">
        <v>876</v>
      </c>
      <c r="G49" s="53" t="s">
        <v>35</v>
      </c>
      <c r="H49" s="53">
        <v>1</v>
      </c>
      <c r="I49" s="53">
        <v>71100000000</v>
      </c>
      <c r="J49" s="53" t="s">
        <v>218</v>
      </c>
      <c r="K49" s="67">
        <v>160000</v>
      </c>
      <c r="L49" s="68">
        <v>43191</v>
      </c>
      <c r="M49" s="68">
        <v>43436</v>
      </c>
      <c r="N49" s="53" t="s">
        <v>61</v>
      </c>
      <c r="O49" s="69" t="s">
        <v>68</v>
      </c>
      <c r="P49" s="70">
        <v>43162</v>
      </c>
      <c r="Q49" s="36" t="s">
        <v>69</v>
      </c>
    </row>
    <row r="50" spans="1:17" s="36" customFormat="1" ht="30.75" customHeight="1" x14ac:dyDescent="0.25">
      <c r="A50" s="62">
        <v>30</v>
      </c>
      <c r="B50" s="64" t="s">
        <v>37</v>
      </c>
      <c r="C50" s="64" t="s">
        <v>38</v>
      </c>
      <c r="D50" s="53" t="s">
        <v>42</v>
      </c>
      <c r="E50" s="66" t="s">
        <v>34</v>
      </c>
      <c r="F50" s="53">
        <v>796</v>
      </c>
      <c r="G50" s="53" t="s">
        <v>39</v>
      </c>
      <c r="H50" s="53">
        <v>16</v>
      </c>
      <c r="I50" s="53">
        <v>71100000000</v>
      </c>
      <c r="J50" s="53" t="s">
        <v>218</v>
      </c>
      <c r="K50" s="67">
        <v>825000</v>
      </c>
      <c r="L50" s="68">
        <v>43192</v>
      </c>
      <c r="M50" s="68">
        <v>43436</v>
      </c>
      <c r="N50" s="71" t="s">
        <v>40</v>
      </c>
      <c r="O50" s="69" t="s">
        <v>68</v>
      </c>
      <c r="P50" s="70">
        <v>43162</v>
      </c>
      <c r="Q50" s="36" t="s">
        <v>69</v>
      </c>
    </row>
    <row r="51" spans="1:17" s="36" customFormat="1" ht="36" x14ac:dyDescent="0.25">
      <c r="A51" s="62">
        <v>31</v>
      </c>
      <c r="B51" s="64" t="s">
        <v>37</v>
      </c>
      <c r="C51" s="64" t="s">
        <v>38</v>
      </c>
      <c r="D51" s="79" t="s">
        <v>212</v>
      </c>
      <c r="E51" s="66" t="s">
        <v>34</v>
      </c>
      <c r="F51" s="53">
        <v>796</v>
      </c>
      <c r="G51" s="53" t="s">
        <v>39</v>
      </c>
      <c r="H51" s="45">
        <v>1</v>
      </c>
      <c r="I51" s="53">
        <v>71100000000</v>
      </c>
      <c r="J51" s="53" t="s">
        <v>218</v>
      </c>
      <c r="K51" s="76">
        <v>375000</v>
      </c>
      <c r="L51" s="80">
        <v>43192</v>
      </c>
      <c r="M51" s="68">
        <v>43436</v>
      </c>
      <c r="N51" s="71" t="s">
        <v>40</v>
      </c>
      <c r="O51" s="44" t="s">
        <v>68</v>
      </c>
      <c r="P51" s="89">
        <v>43170</v>
      </c>
      <c r="Q51" s="36" t="s">
        <v>69</v>
      </c>
    </row>
    <row r="52" spans="1:17" s="36" customFormat="1" ht="36" x14ac:dyDescent="0.25">
      <c r="A52" s="62">
        <v>32</v>
      </c>
      <c r="B52" s="62" t="s">
        <v>33</v>
      </c>
      <c r="C52" s="72" t="s">
        <v>47</v>
      </c>
      <c r="D52" s="53" t="s">
        <v>48</v>
      </c>
      <c r="E52" s="66" t="s">
        <v>34</v>
      </c>
      <c r="F52" s="53">
        <v>876</v>
      </c>
      <c r="G52" s="53" t="s">
        <v>35</v>
      </c>
      <c r="H52" s="53">
        <v>1</v>
      </c>
      <c r="I52" s="53">
        <v>71100000000</v>
      </c>
      <c r="J52" s="53" t="s">
        <v>218</v>
      </c>
      <c r="K52" s="67">
        <v>2403000</v>
      </c>
      <c r="L52" s="68">
        <v>43207</v>
      </c>
      <c r="M52" s="68">
        <v>43573</v>
      </c>
      <c r="N52" s="53" t="s">
        <v>36</v>
      </c>
      <c r="O52" s="53" t="s">
        <v>67</v>
      </c>
      <c r="P52" s="70">
        <v>43193</v>
      </c>
    </row>
    <row r="53" spans="1:17" s="36" customFormat="1" ht="48" x14ac:dyDescent="0.25">
      <c r="A53" s="62">
        <v>33</v>
      </c>
      <c r="B53" s="53" t="s">
        <v>37</v>
      </c>
      <c r="C53" s="83" t="s">
        <v>37</v>
      </c>
      <c r="D53" s="53" t="s">
        <v>49</v>
      </c>
      <c r="E53" s="63" t="s">
        <v>34</v>
      </c>
      <c r="F53" s="53">
        <v>876</v>
      </c>
      <c r="G53" s="53" t="s">
        <v>35</v>
      </c>
      <c r="H53" s="53">
        <v>1</v>
      </c>
      <c r="I53" s="53">
        <v>71100000000</v>
      </c>
      <c r="J53" s="53" t="s">
        <v>218</v>
      </c>
      <c r="K53" s="67">
        <v>457000</v>
      </c>
      <c r="L53" s="68">
        <v>43221</v>
      </c>
      <c r="M53" s="68">
        <v>43406</v>
      </c>
      <c r="N53" s="71" t="s">
        <v>40</v>
      </c>
      <c r="O53" s="69" t="s">
        <v>68</v>
      </c>
      <c r="P53" s="82">
        <v>43223</v>
      </c>
      <c r="Q53" s="36" t="s">
        <v>69</v>
      </c>
    </row>
    <row r="54" spans="1:17" s="36" customFormat="1" ht="24.75" customHeight="1" x14ac:dyDescent="0.25">
      <c r="A54" s="62">
        <v>34</v>
      </c>
      <c r="B54" s="83" t="s">
        <v>37</v>
      </c>
      <c r="C54" s="83" t="s">
        <v>38</v>
      </c>
      <c r="D54" s="78" t="s">
        <v>65</v>
      </c>
      <c r="E54" s="66" t="s">
        <v>34</v>
      </c>
      <c r="F54" s="53">
        <v>796</v>
      </c>
      <c r="G54" s="53" t="s">
        <v>39</v>
      </c>
      <c r="H54" s="45">
        <v>3</v>
      </c>
      <c r="I54" s="53">
        <v>71100000000</v>
      </c>
      <c r="J54" s="53" t="s">
        <v>218</v>
      </c>
      <c r="K54" s="76">
        <v>441000</v>
      </c>
      <c r="L54" s="68">
        <v>43222</v>
      </c>
      <c r="M54" s="68">
        <v>43315</v>
      </c>
      <c r="N54" s="71" t="s">
        <v>40</v>
      </c>
      <c r="O54" s="44" t="s">
        <v>68</v>
      </c>
      <c r="P54" s="77">
        <v>43224</v>
      </c>
      <c r="Q54" s="36" t="s">
        <v>69</v>
      </c>
    </row>
    <row r="55" spans="1:17" s="36" customFormat="1" ht="25.5" customHeight="1" x14ac:dyDescent="0.25">
      <c r="A55" s="62">
        <v>35</v>
      </c>
      <c r="B55" s="64" t="s">
        <v>37</v>
      </c>
      <c r="C55" s="64" t="s">
        <v>38</v>
      </c>
      <c r="D55" s="182" t="s">
        <v>214</v>
      </c>
      <c r="E55" s="66" t="s">
        <v>34</v>
      </c>
      <c r="F55" s="53">
        <v>876</v>
      </c>
      <c r="G55" s="53" t="s">
        <v>35</v>
      </c>
      <c r="H55" s="53">
        <v>1</v>
      </c>
      <c r="I55" s="53">
        <v>71100000000</v>
      </c>
      <c r="J55" s="53" t="s">
        <v>218</v>
      </c>
      <c r="K55" s="76">
        <v>420400</v>
      </c>
      <c r="L55" s="68">
        <v>43222</v>
      </c>
      <c r="M55" s="68">
        <v>43619</v>
      </c>
      <c r="N55" s="71" t="s">
        <v>40</v>
      </c>
      <c r="O55" s="44" t="s">
        <v>68</v>
      </c>
      <c r="P55" s="77">
        <v>43224</v>
      </c>
      <c r="Q55" s="36" t="s">
        <v>69</v>
      </c>
    </row>
    <row r="56" spans="1:17" s="36" customFormat="1" ht="36" x14ac:dyDescent="0.25">
      <c r="A56" s="62">
        <v>36</v>
      </c>
      <c r="B56" s="84" t="s">
        <v>73</v>
      </c>
      <c r="C56" s="84" t="s">
        <v>74</v>
      </c>
      <c r="D56" s="183" t="s">
        <v>356</v>
      </c>
      <c r="E56" s="66" t="s">
        <v>34</v>
      </c>
      <c r="F56" s="53">
        <v>876</v>
      </c>
      <c r="G56" s="53" t="s">
        <v>35</v>
      </c>
      <c r="H56" s="53">
        <v>1</v>
      </c>
      <c r="I56" s="53">
        <v>71100000000</v>
      </c>
      <c r="J56" s="53" t="s">
        <v>218</v>
      </c>
      <c r="K56" s="76">
        <v>805100</v>
      </c>
      <c r="L56" s="68">
        <v>43222</v>
      </c>
      <c r="M56" s="68">
        <v>43346</v>
      </c>
      <c r="N56" s="53" t="s">
        <v>61</v>
      </c>
      <c r="O56" s="44" t="s">
        <v>67</v>
      </c>
      <c r="P56" s="77">
        <v>43224</v>
      </c>
      <c r="Q56" s="36" t="s">
        <v>69</v>
      </c>
    </row>
    <row r="57" spans="1:17" s="36" customFormat="1" ht="36" x14ac:dyDescent="0.25">
      <c r="A57" s="62">
        <v>37</v>
      </c>
      <c r="B57" s="84" t="s">
        <v>73</v>
      </c>
      <c r="C57" s="84" t="s">
        <v>74</v>
      </c>
      <c r="D57" s="183" t="s">
        <v>213</v>
      </c>
      <c r="E57" s="66" t="s">
        <v>34</v>
      </c>
      <c r="F57" s="53">
        <v>876</v>
      </c>
      <c r="G57" s="53" t="s">
        <v>35</v>
      </c>
      <c r="H57" s="53">
        <v>1</v>
      </c>
      <c r="I57" s="53">
        <v>71100000000</v>
      </c>
      <c r="J57" s="53" t="s">
        <v>218</v>
      </c>
      <c r="K57" s="76">
        <v>635600</v>
      </c>
      <c r="L57" s="68">
        <v>43222</v>
      </c>
      <c r="M57" s="68">
        <v>43346</v>
      </c>
      <c r="N57" s="53" t="s">
        <v>61</v>
      </c>
      <c r="O57" s="44" t="s">
        <v>67</v>
      </c>
      <c r="P57" s="77">
        <v>43225</v>
      </c>
      <c r="Q57" s="36" t="s">
        <v>69</v>
      </c>
    </row>
    <row r="58" spans="1:17" s="36" customFormat="1" ht="31.5" customHeight="1" x14ac:dyDescent="0.25">
      <c r="A58" s="62">
        <v>38</v>
      </c>
      <c r="B58" s="84" t="s">
        <v>73</v>
      </c>
      <c r="C58" s="84" t="s">
        <v>74</v>
      </c>
      <c r="D58" s="183" t="s">
        <v>215</v>
      </c>
      <c r="E58" s="66" t="s">
        <v>34</v>
      </c>
      <c r="F58" s="53">
        <v>876</v>
      </c>
      <c r="G58" s="53" t="s">
        <v>35</v>
      </c>
      <c r="H58" s="53">
        <v>1</v>
      </c>
      <c r="I58" s="53">
        <v>71100000000</v>
      </c>
      <c r="J58" s="53" t="s">
        <v>218</v>
      </c>
      <c r="K58" s="76">
        <v>144100</v>
      </c>
      <c r="L58" s="68">
        <v>43253</v>
      </c>
      <c r="M58" s="68">
        <v>43346</v>
      </c>
      <c r="N58" s="53" t="s">
        <v>61</v>
      </c>
      <c r="O58" s="44" t="s">
        <v>67</v>
      </c>
      <c r="P58" s="77">
        <v>43252</v>
      </c>
      <c r="Q58" s="36" t="s">
        <v>69</v>
      </c>
    </row>
    <row r="59" spans="1:17" s="36" customFormat="1" ht="42.75" customHeight="1" x14ac:dyDescent="0.25">
      <c r="A59" s="62">
        <v>39</v>
      </c>
      <c r="B59" s="83" t="s">
        <v>73</v>
      </c>
      <c r="C59" s="83" t="s">
        <v>74</v>
      </c>
      <c r="D59" s="182" t="s">
        <v>217</v>
      </c>
      <c r="E59" s="66" t="s">
        <v>34</v>
      </c>
      <c r="F59" s="53">
        <v>876</v>
      </c>
      <c r="G59" s="53" t="s">
        <v>35</v>
      </c>
      <c r="H59" s="53">
        <v>1</v>
      </c>
      <c r="I59" s="53">
        <v>71100000000</v>
      </c>
      <c r="J59" s="53" t="s">
        <v>218</v>
      </c>
      <c r="K59" s="76">
        <v>177000</v>
      </c>
      <c r="L59" s="68">
        <v>43253</v>
      </c>
      <c r="M59" s="68">
        <v>43346</v>
      </c>
      <c r="N59" s="53" t="s">
        <v>61</v>
      </c>
      <c r="O59" s="44" t="s">
        <v>67</v>
      </c>
      <c r="P59" s="77">
        <v>43253</v>
      </c>
      <c r="Q59" s="36" t="s">
        <v>69</v>
      </c>
    </row>
    <row r="60" spans="1:17" s="102" customFormat="1" ht="36" x14ac:dyDescent="0.25">
      <c r="A60" s="62">
        <v>40</v>
      </c>
      <c r="B60" s="90" t="s">
        <v>345</v>
      </c>
      <c r="C60" s="90" t="s">
        <v>345</v>
      </c>
      <c r="D60" s="65" t="s">
        <v>85</v>
      </c>
      <c r="E60" s="65" t="s">
        <v>34</v>
      </c>
      <c r="F60" s="66">
        <v>876</v>
      </c>
      <c r="G60" s="53" t="s">
        <v>35</v>
      </c>
      <c r="H60" s="53">
        <v>1</v>
      </c>
      <c r="I60" s="53">
        <v>71100000000</v>
      </c>
      <c r="J60" s="53" t="s">
        <v>218</v>
      </c>
      <c r="K60" s="91">
        <v>53519517</v>
      </c>
      <c r="L60" s="92">
        <v>43227</v>
      </c>
      <c r="M60" s="97" t="s">
        <v>86</v>
      </c>
      <c r="N60" s="99" t="s">
        <v>61</v>
      </c>
      <c r="O60" s="101" t="s">
        <v>67</v>
      </c>
      <c r="P60" s="98">
        <v>43205</v>
      </c>
      <c r="Q60" s="36"/>
    </row>
    <row r="61" spans="1:17" s="102" customFormat="1" ht="36" x14ac:dyDescent="0.2">
      <c r="A61" s="62">
        <v>41</v>
      </c>
      <c r="B61" s="90" t="s">
        <v>79</v>
      </c>
      <c r="C61" s="90" t="s">
        <v>87</v>
      </c>
      <c r="D61" s="65" t="s">
        <v>88</v>
      </c>
      <c r="E61" s="65" t="s">
        <v>81</v>
      </c>
      <c r="F61" s="66">
        <v>876</v>
      </c>
      <c r="G61" s="53" t="s">
        <v>35</v>
      </c>
      <c r="H61" s="53">
        <v>1</v>
      </c>
      <c r="I61" s="53">
        <v>71100000000</v>
      </c>
      <c r="J61" s="53" t="s">
        <v>218</v>
      </c>
      <c r="K61" s="91">
        <v>1180000</v>
      </c>
      <c r="L61" s="103">
        <v>43210</v>
      </c>
      <c r="M61" s="97" t="s">
        <v>89</v>
      </c>
      <c r="N61" s="99" t="s">
        <v>36</v>
      </c>
      <c r="O61" s="101" t="s">
        <v>67</v>
      </c>
      <c r="P61" s="98">
        <v>43191</v>
      </c>
      <c r="Q61" s="102" t="s">
        <v>346</v>
      </c>
    </row>
    <row r="62" spans="1:17" s="105" customFormat="1" ht="36" x14ac:dyDescent="0.2">
      <c r="A62" s="62">
        <v>42</v>
      </c>
      <c r="B62" s="85" t="s">
        <v>90</v>
      </c>
      <c r="C62" s="90" t="s">
        <v>90</v>
      </c>
      <c r="D62" s="90" t="s">
        <v>91</v>
      </c>
      <c r="E62" s="65" t="s">
        <v>34</v>
      </c>
      <c r="F62" s="66">
        <v>876</v>
      </c>
      <c r="G62" s="53" t="s">
        <v>35</v>
      </c>
      <c r="H62" s="53">
        <v>1</v>
      </c>
      <c r="I62" s="53">
        <v>71100000000</v>
      </c>
      <c r="J62" s="53" t="s">
        <v>218</v>
      </c>
      <c r="K62" s="104">
        <v>4105220</v>
      </c>
      <c r="L62" s="92">
        <v>43210</v>
      </c>
      <c r="M62" s="97">
        <v>43374</v>
      </c>
      <c r="N62" s="99" t="s">
        <v>61</v>
      </c>
      <c r="O62" s="101" t="s">
        <v>67</v>
      </c>
      <c r="P62" s="98">
        <v>43191</v>
      </c>
    </row>
    <row r="63" spans="1:17" s="105" customFormat="1" ht="48" x14ac:dyDescent="0.2">
      <c r="A63" s="62">
        <v>43</v>
      </c>
      <c r="B63" s="85" t="s">
        <v>90</v>
      </c>
      <c r="C63" s="90" t="s">
        <v>90</v>
      </c>
      <c r="D63" s="246" t="s">
        <v>354</v>
      </c>
      <c r="E63" s="65" t="s">
        <v>34</v>
      </c>
      <c r="F63" s="66">
        <v>876</v>
      </c>
      <c r="G63" s="53" t="s">
        <v>35</v>
      </c>
      <c r="H63" s="53">
        <v>1</v>
      </c>
      <c r="I63" s="53">
        <v>71100000000</v>
      </c>
      <c r="J63" s="53" t="s">
        <v>218</v>
      </c>
      <c r="K63" s="91">
        <v>2666800</v>
      </c>
      <c r="L63" s="92">
        <v>43210</v>
      </c>
      <c r="M63" s="97" t="s">
        <v>89</v>
      </c>
      <c r="N63" s="99" t="s">
        <v>61</v>
      </c>
      <c r="O63" s="101" t="s">
        <v>67</v>
      </c>
      <c r="P63" s="98">
        <v>43191</v>
      </c>
    </row>
    <row r="64" spans="1:17" s="105" customFormat="1" ht="48" x14ac:dyDescent="0.2">
      <c r="A64" s="62">
        <v>44</v>
      </c>
      <c r="B64" s="85" t="s">
        <v>90</v>
      </c>
      <c r="C64" s="65" t="s">
        <v>90</v>
      </c>
      <c r="D64" s="247" t="s">
        <v>355</v>
      </c>
      <c r="E64" s="65" t="s">
        <v>34</v>
      </c>
      <c r="F64" s="66">
        <v>876</v>
      </c>
      <c r="G64" s="53" t="s">
        <v>35</v>
      </c>
      <c r="H64" s="53">
        <v>1</v>
      </c>
      <c r="I64" s="53">
        <v>71100000000</v>
      </c>
      <c r="J64" s="53" t="s">
        <v>218</v>
      </c>
      <c r="K64" s="91">
        <v>572300</v>
      </c>
      <c r="L64" s="106">
        <v>43210</v>
      </c>
      <c r="M64" s="97" t="s">
        <v>89</v>
      </c>
      <c r="N64" s="99" t="s">
        <v>61</v>
      </c>
      <c r="O64" s="101" t="s">
        <v>67</v>
      </c>
      <c r="P64" s="107">
        <v>43191</v>
      </c>
    </row>
    <row r="65" spans="1:17" s="105" customFormat="1" ht="36" x14ac:dyDescent="0.2">
      <c r="A65" s="62">
        <v>45</v>
      </c>
      <c r="B65" s="85" t="s">
        <v>90</v>
      </c>
      <c r="C65" s="90" t="s">
        <v>90</v>
      </c>
      <c r="D65" s="153" t="s">
        <v>350</v>
      </c>
      <c r="E65" s="65" t="s">
        <v>34</v>
      </c>
      <c r="F65" s="66">
        <v>876</v>
      </c>
      <c r="G65" s="53" t="s">
        <v>35</v>
      </c>
      <c r="H65" s="53">
        <v>1</v>
      </c>
      <c r="I65" s="53">
        <v>71100000000</v>
      </c>
      <c r="J65" s="53" t="s">
        <v>218</v>
      </c>
      <c r="K65" s="91">
        <v>489700</v>
      </c>
      <c r="L65" s="92">
        <v>43210</v>
      </c>
      <c r="M65" s="97" t="s">
        <v>89</v>
      </c>
      <c r="N65" s="99" t="s">
        <v>61</v>
      </c>
      <c r="O65" s="101" t="s">
        <v>67</v>
      </c>
      <c r="P65" s="98">
        <v>43191</v>
      </c>
    </row>
    <row r="66" spans="1:17" s="105" customFormat="1" ht="36" x14ac:dyDescent="0.2">
      <c r="A66" s="62">
        <v>46</v>
      </c>
      <c r="B66" s="108" t="s">
        <v>92</v>
      </c>
      <c r="C66" s="108" t="s">
        <v>92</v>
      </c>
      <c r="D66" s="153" t="s">
        <v>216</v>
      </c>
      <c r="E66" s="65" t="s">
        <v>34</v>
      </c>
      <c r="F66" s="66">
        <v>876</v>
      </c>
      <c r="G66" s="53" t="s">
        <v>35</v>
      </c>
      <c r="H66" s="53">
        <v>1</v>
      </c>
      <c r="I66" s="53">
        <v>71100000000</v>
      </c>
      <c r="J66" s="53" t="s">
        <v>218</v>
      </c>
      <c r="K66" s="91">
        <v>2076800</v>
      </c>
      <c r="L66" s="92">
        <v>43210</v>
      </c>
      <c r="M66" s="97" t="s">
        <v>89</v>
      </c>
      <c r="N66" s="99" t="s">
        <v>61</v>
      </c>
      <c r="O66" s="101" t="s">
        <v>67</v>
      </c>
      <c r="P66" s="98">
        <v>43191</v>
      </c>
    </row>
    <row r="67" spans="1:17" s="105" customFormat="1" ht="36" x14ac:dyDescent="0.2">
      <c r="A67" s="62">
        <v>47</v>
      </c>
      <c r="B67" s="108" t="s">
        <v>93</v>
      </c>
      <c r="C67" s="90" t="s">
        <v>93</v>
      </c>
      <c r="D67" s="65" t="s">
        <v>94</v>
      </c>
      <c r="E67" s="65" t="s">
        <v>34</v>
      </c>
      <c r="F67" s="66">
        <v>876</v>
      </c>
      <c r="G67" s="53" t="s">
        <v>35</v>
      </c>
      <c r="H67" s="53">
        <v>1</v>
      </c>
      <c r="I67" s="53">
        <v>71100000000</v>
      </c>
      <c r="J67" s="53" t="s">
        <v>218</v>
      </c>
      <c r="K67" s="91">
        <v>1416000</v>
      </c>
      <c r="L67" s="92">
        <v>43240</v>
      </c>
      <c r="M67" s="97" t="s">
        <v>89</v>
      </c>
      <c r="N67" s="99" t="s">
        <v>61</v>
      </c>
      <c r="O67" s="101" t="s">
        <v>67</v>
      </c>
      <c r="P67" s="98">
        <v>43221</v>
      </c>
    </row>
    <row r="68" spans="1:17" s="105" customFormat="1" ht="36" x14ac:dyDescent="0.2">
      <c r="A68" s="62">
        <v>48</v>
      </c>
      <c r="B68" s="90" t="s">
        <v>93</v>
      </c>
      <c r="C68" s="90" t="s">
        <v>93</v>
      </c>
      <c r="D68" s="65" t="s">
        <v>95</v>
      </c>
      <c r="E68" s="65" t="s">
        <v>34</v>
      </c>
      <c r="F68" s="66">
        <v>876</v>
      </c>
      <c r="G68" s="53" t="s">
        <v>35</v>
      </c>
      <c r="H68" s="53">
        <v>1</v>
      </c>
      <c r="I68" s="53">
        <v>71100000000</v>
      </c>
      <c r="J68" s="53" t="s">
        <v>218</v>
      </c>
      <c r="K68" s="91">
        <v>1817200</v>
      </c>
      <c r="L68" s="92">
        <v>43240</v>
      </c>
      <c r="M68" s="97" t="s">
        <v>89</v>
      </c>
      <c r="N68" s="99" t="s">
        <v>61</v>
      </c>
      <c r="O68" s="101" t="s">
        <v>67</v>
      </c>
      <c r="P68" s="98">
        <v>43221</v>
      </c>
    </row>
    <row r="69" spans="1:17" s="105" customFormat="1" ht="36" x14ac:dyDescent="0.2">
      <c r="A69" s="62">
        <v>49</v>
      </c>
      <c r="B69" s="90" t="s">
        <v>76</v>
      </c>
      <c r="C69" s="90" t="s">
        <v>76</v>
      </c>
      <c r="D69" s="65" t="s">
        <v>96</v>
      </c>
      <c r="E69" s="65" t="s">
        <v>34</v>
      </c>
      <c r="F69" s="66">
        <v>876</v>
      </c>
      <c r="G69" s="53" t="s">
        <v>35</v>
      </c>
      <c r="H69" s="53">
        <v>1</v>
      </c>
      <c r="I69" s="53">
        <v>71100000000</v>
      </c>
      <c r="J69" s="53" t="s">
        <v>218</v>
      </c>
      <c r="K69" s="91">
        <v>767000</v>
      </c>
      <c r="L69" s="92">
        <v>43271</v>
      </c>
      <c r="M69" s="97" t="s">
        <v>86</v>
      </c>
      <c r="N69" s="99" t="s">
        <v>61</v>
      </c>
      <c r="O69" s="101" t="s">
        <v>67</v>
      </c>
      <c r="P69" s="98">
        <v>43252</v>
      </c>
    </row>
    <row r="70" spans="1:17" s="105" customFormat="1" ht="36" x14ac:dyDescent="0.2">
      <c r="A70" s="62">
        <v>50</v>
      </c>
      <c r="B70" s="90" t="s">
        <v>345</v>
      </c>
      <c r="C70" s="90" t="s">
        <v>345</v>
      </c>
      <c r="D70" s="65" t="s">
        <v>97</v>
      </c>
      <c r="E70" s="65" t="s">
        <v>34</v>
      </c>
      <c r="F70" s="66">
        <v>876</v>
      </c>
      <c r="G70" s="53" t="s">
        <v>35</v>
      </c>
      <c r="H70" s="53">
        <v>1</v>
      </c>
      <c r="I70" s="53">
        <v>71100000000</v>
      </c>
      <c r="J70" s="53" t="s">
        <v>218</v>
      </c>
      <c r="K70" s="91">
        <v>17612043</v>
      </c>
      <c r="L70" s="92">
        <v>43226</v>
      </c>
      <c r="M70" s="97" t="s">
        <v>86</v>
      </c>
      <c r="N70" s="99" t="s">
        <v>61</v>
      </c>
      <c r="O70" s="101" t="s">
        <v>67</v>
      </c>
      <c r="P70" s="98">
        <v>43205</v>
      </c>
    </row>
    <row r="71" spans="1:17" s="105" customFormat="1" ht="36" x14ac:dyDescent="0.2">
      <c r="A71" s="62">
        <v>51</v>
      </c>
      <c r="B71" s="90" t="s">
        <v>79</v>
      </c>
      <c r="C71" s="90" t="s">
        <v>87</v>
      </c>
      <c r="D71" s="65" t="s">
        <v>98</v>
      </c>
      <c r="E71" s="65" t="s">
        <v>99</v>
      </c>
      <c r="F71" s="66">
        <v>876</v>
      </c>
      <c r="G71" s="53" t="s">
        <v>35</v>
      </c>
      <c r="H71" s="53">
        <v>1</v>
      </c>
      <c r="I71" s="53">
        <v>71100000000</v>
      </c>
      <c r="J71" s="53" t="s">
        <v>218</v>
      </c>
      <c r="K71" s="91">
        <v>590000</v>
      </c>
      <c r="L71" s="92">
        <v>43210</v>
      </c>
      <c r="M71" s="97" t="s">
        <v>100</v>
      </c>
      <c r="N71" s="99" t="s">
        <v>36</v>
      </c>
      <c r="O71" s="101" t="s">
        <v>67</v>
      </c>
      <c r="P71" s="98">
        <v>43191</v>
      </c>
      <c r="Q71" s="105" t="s">
        <v>346</v>
      </c>
    </row>
    <row r="72" spans="1:17" s="105" customFormat="1" ht="39.75" customHeight="1" x14ac:dyDescent="0.2">
      <c r="A72" s="62">
        <v>52</v>
      </c>
      <c r="B72" s="90" t="s">
        <v>76</v>
      </c>
      <c r="C72" s="90" t="s">
        <v>76</v>
      </c>
      <c r="D72" s="65" t="s">
        <v>101</v>
      </c>
      <c r="E72" s="65" t="s">
        <v>34</v>
      </c>
      <c r="F72" s="66">
        <v>876</v>
      </c>
      <c r="G72" s="53" t="s">
        <v>35</v>
      </c>
      <c r="H72" s="53">
        <v>1</v>
      </c>
      <c r="I72" s="53">
        <v>71100000000</v>
      </c>
      <c r="J72" s="53" t="s">
        <v>218</v>
      </c>
      <c r="K72" s="91">
        <v>1062000</v>
      </c>
      <c r="L72" s="97">
        <v>43241</v>
      </c>
      <c r="M72" s="99">
        <v>43405</v>
      </c>
      <c r="N72" s="99" t="s">
        <v>61</v>
      </c>
      <c r="O72" s="101" t="s">
        <v>67</v>
      </c>
      <c r="P72" s="98">
        <v>43221</v>
      </c>
    </row>
    <row r="73" spans="1:17" s="105" customFormat="1" ht="36" x14ac:dyDescent="0.2">
      <c r="A73" s="62">
        <v>53</v>
      </c>
      <c r="B73" s="90" t="s">
        <v>83</v>
      </c>
      <c r="C73" s="90" t="s">
        <v>83</v>
      </c>
      <c r="D73" s="65" t="s">
        <v>102</v>
      </c>
      <c r="E73" s="65" t="s">
        <v>34</v>
      </c>
      <c r="F73" s="66">
        <v>876</v>
      </c>
      <c r="G73" s="53" t="s">
        <v>35</v>
      </c>
      <c r="H73" s="53">
        <v>1</v>
      </c>
      <c r="I73" s="53">
        <v>71100000000</v>
      </c>
      <c r="J73" s="53" t="s">
        <v>218</v>
      </c>
      <c r="K73" s="91">
        <v>708000</v>
      </c>
      <c r="L73" s="92">
        <v>43210</v>
      </c>
      <c r="M73" s="99">
        <v>43344</v>
      </c>
      <c r="N73" s="99" t="s">
        <v>61</v>
      </c>
      <c r="O73" s="101" t="s">
        <v>67</v>
      </c>
      <c r="P73" s="98">
        <v>43191</v>
      </c>
    </row>
    <row r="74" spans="1:17" s="105" customFormat="1" ht="48" x14ac:dyDescent="0.2">
      <c r="A74" s="62">
        <v>54</v>
      </c>
      <c r="B74" s="90" t="s">
        <v>83</v>
      </c>
      <c r="C74" s="90" t="s">
        <v>83</v>
      </c>
      <c r="D74" s="65" t="s">
        <v>351</v>
      </c>
      <c r="E74" s="65" t="s">
        <v>34</v>
      </c>
      <c r="F74" s="66">
        <v>876</v>
      </c>
      <c r="G74" s="53" t="s">
        <v>35</v>
      </c>
      <c r="H74" s="53">
        <v>1</v>
      </c>
      <c r="I74" s="53">
        <v>71100000000</v>
      </c>
      <c r="J74" s="53" t="s">
        <v>218</v>
      </c>
      <c r="K74" s="91">
        <v>116820</v>
      </c>
      <c r="L74" s="92">
        <v>43240</v>
      </c>
      <c r="M74" s="99">
        <v>43374</v>
      </c>
      <c r="N74" s="99" t="s">
        <v>61</v>
      </c>
      <c r="O74" s="101" t="s">
        <v>67</v>
      </c>
      <c r="P74" s="98">
        <v>43221</v>
      </c>
    </row>
    <row r="75" spans="1:17" s="105" customFormat="1" ht="36" x14ac:dyDescent="0.2">
      <c r="A75" s="62">
        <v>55</v>
      </c>
      <c r="B75" s="120" t="s">
        <v>123</v>
      </c>
      <c r="C75" s="120" t="s">
        <v>124</v>
      </c>
      <c r="D75" s="238" t="s">
        <v>125</v>
      </c>
      <c r="E75" s="119" t="s">
        <v>126</v>
      </c>
      <c r="F75" s="120" t="s">
        <v>118</v>
      </c>
      <c r="G75" s="120" t="s">
        <v>119</v>
      </c>
      <c r="H75" s="120" t="s">
        <v>120</v>
      </c>
      <c r="I75" s="53">
        <v>71100000000</v>
      </c>
      <c r="J75" s="53" t="s">
        <v>218</v>
      </c>
      <c r="K75" s="121">
        <v>590000</v>
      </c>
      <c r="L75" s="122">
        <v>43191</v>
      </c>
      <c r="M75" s="122">
        <v>43465</v>
      </c>
      <c r="N75" s="120" t="s">
        <v>127</v>
      </c>
      <c r="O75" s="120" t="s">
        <v>68</v>
      </c>
      <c r="P75" s="120" t="s">
        <v>128</v>
      </c>
    </row>
    <row r="76" spans="1:17" s="124" customFormat="1" ht="36" x14ac:dyDescent="0.25">
      <c r="A76" s="62">
        <v>56</v>
      </c>
      <c r="B76" s="132" t="s">
        <v>129</v>
      </c>
      <c r="C76" s="132" t="s">
        <v>130</v>
      </c>
      <c r="D76" s="85" t="s">
        <v>131</v>
      </c>
      <c r="E76" s="130" t="s">
        <v>34</v>
      </c>
      <c r="F76" s="130">
        <v>796</v>
      </c>
      <c r="G76" s="130" t="s">
        <v>113</v>
      </c>
      <c r="H76" s="130">
        <v>1</v>
      </c>
      <c r="I76" s="53">
        <v>71100000000</v>
      </c>
      <c r="J76" s="53" t="s">
        <v>218</v>
      </c>
      <c r="K76" s="131">
        <v>3300000</v>
      </c>
      <c r="L76" s="122">
        <v>43192</v>
      </c>
      <c r="M76" s="122">
        <v>43465</v>
      </c>
      <c r="N76" s="132" t="s">
        <v>127</v>
      </c>
      <c r="O76" s="132" t="s">
        <v>68</v>
      </c>
      <c r="P76" s="132" t="s">
        <v>128</v>
      </c>
    </row>
    <row r="77" spans="1:17" s="124" customFormat="1" ht="36" x14ac:dyDescent="0.25">
      <c r="A77" s="62">
        <v>57</v>
      </c>
      <c r="B77" s="120" t="s">
        <v>132</v>
      </c>
      <c r="C77" s="120" t="s">
        <v>133</v>
      </c>
      <c r="D77" s="137" t="s">
        <v>134</v>
      </c>
      <c r="E77" s="123" t="s">
        <v>34</v>
      </c>
      <c r="F77" s="120" t="s">
        <v>135</v>
      </c>
      <c r="G77" s="120" t="s">
        <v>113</v>
      </c>
      <c r="H77" s="120" t="s">
        <v>120</v>
      </c>
      <c r="I77" s="53">
        <v>71100000000</v>
      </c>
      <c r="J77" s="53" t="s">
        <v>218</v>
      </c>
      <c r="K77" s="121">
        <v>271000</v>
      </c>
      <c r="L77" s="122">
        <v>43192</v>
      </c>
      <c r="M77" s="122">
        <v>43465</v>
      </c>
      <c r="N77" s="120" t="s">
        <v>40</v>
      </c>
      <c r="O77" s="120" t="s">
        <v>67</v>
      </c>
      <c r="P77" s="120" t="s">
        <v>128</v>
      </c>
    </row>
    <row r="78" spans="1:17" s="124" customFormat="1" ht="36" x14ac:dyDescent="0.25">
      <c r="A78" s="62">
        <v>58</v>
      </c>
      <c r="B78" s="120" t="s">
        <v>132</v>
      </c>
      <c r="C78" s="120" t="s">
        <v>133</v>
      </c>
      <c r="D78" s="137" t="s">
        <v>136</v>
      </c>
      <c r="E78" s="237" t="s">
        <v>34</v>
      </c>
      <c r="F78" s="112">
        <v>796</v>
      </c>
      <c r="G78" s="112" t="s">
        <v>113</v>
      </c>
      <c r="H78" s="112">
        <v>1</v>
      </c>
      <c r="I78" s="53">
        <v>71100000000</v>
      </c>
      <c r="J78" s="53" t="s">
        <v>218</v>
      </c>
      <c r="K78" s="121">
        <v>285000</v>
      </c>
      <c r="L78" s="122">
        <v>43192</v>
      </c>
      <c r="M78" s="122">
        <v>43465</v>
      </c>
      <c r="N78" s="120" t="s">
        <v>127</v>
      </c>
      <c r="O78" s="120" t="s">
        <v>67</v>
      </c>
      <c r="P78" s="132" t="s">
        <v>128</v>
      </c>
    </row>
    <row r="79" spans="1:17" s="175" customFormat="1" ht="36" x14ac:dyDescent="0.2">
      <c r="A79" s="62">
        <v>59</v>
      </c>
      <c r="B79" s="176" t="s">
        <v>196</v>
      </c>
      <c r="C79" s="176" t="s">
        <v>197</v>
      </c>
      <c r="D79" s="177" t="s">
        <v>198</v>
      </c>
      <c r="E79" s="161" t="s">
        <v>189</v>
      </c>
      <c r="F79" s="66">
        <v>876</v>
      </c>
      <c r="G79" s="53" t="s">
        <v>35</v>
      </c>
      <c r="H79" s="53">
        <v>1</v>
      </c>
      <c r="I79" s="53">
        <v>71100000000</v>
      </c>
      <c r="J79" s="53" t="s">
        <v>218</v>
      </c>
      <c r="K79" s="178">
        <v>295000</v>
      </c>
      <c r="L79" s="179">
        <v>43221</v>
      </c>
      <c r="M79" s="219" t="s">
        <v>186</v>
      </c>
      <c r="N79" s="162" t="s">
        <v>61</v>
      </c>
      <c r="O79" s="120" t="s">
        <v>67</v>
      </c>
      <c r="P79" s="180" t="s">
        <v>199</v>
      </c>
    </row>
    <row r="80" spans="1:17" s="173" customFormat="1" ht="36" x14ac:dyDescent="0.25">
      <c r="A80" s="62">
        <v>60</v>
      </c>
      <c r="B80" s="196" t="s">
        <v>249</v>
      </c>
      <c r="C80" s="196" t="s">
        <v>249</v>
      </c>
      <c r="D80" s="79" t="s">
        <v>250</v>
      </c>
      <c r="E80" s="191" t="s">
        <v>251</v>
      </c>
      <c r="F80" s="75">
        <v>876</v>
      </c>
      <c r="G80" s="53" t="s">
        <v>35</v>
      </c>
      <c r="H80" s="187">
        <v>1</v>
      </c>
      <c r="I80" s="53">
        <v>71100000000</v>
      </c>
      <c r="J80" s="53" t="s">
        <v>218</v>
      </c>
      <c r="K80" s="76">
        <v>147125</v>
      </c>
      <c r="L80" s="92">
        <v>43191</v>
      </c>
      <c r="M80" s="92">
        <v>43252</v>
      </c>
      <c r="N80" s="62" t="s">
        <v>40</v>
      </c>
      <c r="O80" s="44" t="s">
        <v>67</v>
      </c>
      <c r="P80" s="195">
        <v>43191</v>
      </c>
    </row>
    <row r="81" spans="1:17" s="173" customFormat="1" ht="36" x14ac:dyDescent="0.25">
      <c r="A81" s="62">
        <v>61</v>
      </c>
      <c r="B81" s="184" t="s">
        <v>252</v>
      </c>
      <c r="C81" s="184" t="s">
        <v>252</v>
      </c>
      <c r="D81" s="79" t="s">
        <v>253</v>
      </c>
      <c r="E81" s="191" t="s">
        <v>254</v>
      </c>
      <c r="F81" s="75">
        <v>876</v>
      </c>
      <c r="G81" s="53" t="s">
        <v>35</v>
      </c>
      <c r="H81" s="187">
        <v>1</v>
      </c>
      <c r="I81" s="53">
        <v>71100000000</v>
      </c>
      <c r="J81" s="53" t="s">
        <v>218</v>
      </c>
      <c r="K81" s="76">
        <v>3633862</v>
      </c>
      <c r="L81" s="92">
        <v>43191</v>
      </c>
      <c r="M81" s="92">
        <v>43252</v>
      </c>
      <c r="N81" s="62" t="s">
        <v>36</v>
      </c>
      <c r="O81" s="44" t="s">
        <v>67</v>
      </c>
      <c r="P81" s="195">
        <v>43191</v>
      </c>
    </row>
    <row r="82" spans="1:17" s="173" customFormat="1" ht="36" x14ac:dyDescent="0.25">
      <c r="A82" s="62">
        <v>62</v>
      </c>
      <c r="B82" s="45" t="s">
        <v>255</v>
      </c>
      <c r="C82" s="45" t="s">
        <v>255</v>
      </c>
      <c r="D82" s="79" t="s">
        <v>256</v>
      </c>
      <c r="E82" s="62" t="s">
        <v>257</v>
      </c>
      <c r="F82" s="75">
        <v>876</v>
      </c>
      <c r="G82" s="53" t="s">
        <v>35</v>
      </c>
      <c r="H82" s="187">
        <v>1</v>
      </c>
      <c r="I82" s="53">
        <v>71100000000</v>
      </c>
      <c r="J82" s="53" t="s">
        <v>218</v>
      </c>
      <c r="K82" s="76">
        <v>224089</v>
      </c>
      <c r="L82" s="92">
        <v>43191</v>
      </c>
      <c r="M82" s="92">
        <v>43252</v>
      </c>
      <c r="N82" s="62" t="s">
        <v>40</v>
      </c>
      <c r="O82" s="44" t="s">
        <v>68</v>
      </c>
      <c r="P82" s="195">
        <v>43191</v>
      </c>
    </row>
    <row r="83" spans="1:17" s="173" customFormat="1" ht="36" x14ac:dyDescent="0.25">
      <c r="A83" s="62">
        <v>63</v>
      </c>
      <c r="B83" s="197" t="s">
        <v>258</v>
      </c>
      <c r="C83" s="197" t="s">
        <v>258</v>
      </c>
      <c r="D83" s="79" t="s">
        <v>259</v>
      </c>
      <c r="E83" s="191" t="s">
        <v>260</v>
      </c>
      <c r="F83" s="75">
        <v>876</v>
      </c>
      <c r="G83" s="53" t="s">
        <v>35</v>
      </c>
      <c r="H83" s="187">
        <v>1</v>
      </c>
      <c r="I83" s="53">
        <v>71100000000</v>
      </c>
      <c r="J83" s="53" t="s">
        <v>218</v>
      </c>
      <c r="K83" s="76">
        <v>469341</v>
      </c>
      <c r="L83" s="92">
        <v>43191</v>
      </c>
      <c r="M83" s="92">
        <v>43252</v>
      </c>
      <c r="N83" s="62" t="s">
        <v>40</v>
      </c>
      <c r="O83" s="44" t="s">
        <v>67</v>
      </c>
      <c r="P83" s="195">
        <v>43160</v>
      </c>
    </row>
    <row r="84" spans="1:17" s="173" customFormat="1" ht="36" x14ac:dyDescent="0.25">
      <c r="A84" s="62">
        <v>64</v>
      </c>
      <c r="B84" s="198" t="s">
        <v>234</v>
      </c>
      <c r="C84" s="199" t="s">
        <v>234</v>
      </c>
      <c r="D84" s="79" t="s">
        <v>261</v>
      </c>
      <c r="E84" s="62" t="s">
        <v>262</v>
      </c>
      <c r="F84" s="75">
        <v>876</v>
      </c>
      <c r="G84" s="53" t="s">
        <v>35</v>
      </c>
      <c r="H84" s="187">
        <v>1</v>
      </c>
      <c r="I84" s="53">
        <v>71100000000</v>
      </c>
      <c r="J84" s="53" t="s">
        <v>218</v>
      </c>
      <c r="K84" s="76">
        <v>220000</v>
      </c>
      <c r="L84" s="92">
        <v>43191</v>
      </c>
      <c r="M84" s="92">
        <v>43252</v>
      </c>
      <c r="N84" s="62" t="s">
        <v>40</v>
      </c>
      <c r="O84" s="44" t="s">
        <v>67</v>
      </c>
      <c r="P84" s="195">
        <v>43191</v>
      </c>
    </row>
    <row r="85" spans="1:17" s="173" customFormat="1" ht="36" x14ac:dyDescent="0.25">
      <c r="A85" s="62">
        <v>65</v>
      </c>
      <c r="B85" s="191" t="s">
        <v>221</v>
      </c>
      <c r="C85" s="191" t="s">
        <v>221</v>
      </c>
      <c r="D85" s="79" t="s">
        <v>263</v>
      </c>
      <c r="E85" s="191" t="s">
        <v>264</v>
      </c>
      <c r="F85" s="200">
        <v>876</v>
      </c>
      <c r="G85" s="53" t="s">
        <v>35</v>
      </c>
      <c r="H85" s="187">
        <v>1</v>
      </c>
      <c r="I85" s="53">
        <v>71100000000</v>
      </c>
      <c r="J85" s="53" t="s">
        <v>218</v>
      </c>
      <c r="K85" s="76">
        <v>147500</v>
      </c>
      <c r="L85" s="92">
        <v>43191</v>
      </c>
      <c r="M85" s="92">
        <v>43252</v>
      </c>
      <c r="N85" s="62" t="s">
        <v>40</v>
      </c>
      <c r="O85" s="44" t="s">
        <v>67</v>
      </c>
      <c r="P85" s="201">
        <v>43191</v>
      </c>
    </row>
    <row r="86" spans="1:17" s="173" customFormat="1" ht="36" x14ac:dyDescent="0.25">
      <c r="A86" s="62">
        <v>66</v>
      </c>
      <c r="B86" s="132" t="s">
        <v>234</v>
      </c>
      <c r="C86" s="199" t="s">
        <v>234</v>
      </c>
      <c r="D86" s="62" t="s">
        <v>352</v>
      </c>
      <c r="E86" s="191" t="s">
        <v>265</v>
      </c>
      <c r="F86" s="75">
        <v>796</v>
      </c>
      <c r="G86" s="62" t="s">
        <v>113</v>
      </c>
      <c r="H86" s="187">
        <v>1</v>
      </c>
      <c r="I86" s="53">
        <v>71100000000</v>
      </c>
      <c r="J86" s="53" t="s">
        <v>218</v>
      </c>
      <c r="K86" s="76">
        <v>100500</v>
      </c>
      <c r="L86" s="92">
        <v>43221</v>
      </c>
      <c r="M86" s="92">
        <v>43282</v>
      </c>
      <c r="N86" s="62" t="s">
        <v>40</v>
      </c>
      <c r="O86" s="44" t="s">
        <v>67</v>
      </c>
      <c r="P86" s="195">
        <v>43160</v>
      </c>
    </row>
    <row r="87" spans="1:17" s="173" customFormat="1" ht="36" x14ac:dyDescent="0.25">
      <c r="A87" s="62">
        <v>67</v>
      </c>
      <c r="B87" s="45" t="s">
        <v>266</v>
      </c>
      <c r="C87" s="45" t="s">
        <v>267</v>
      </c>
      <c r="D87" s="159" t="s">
        <v>268</v>
      </c>
      <c r="E87" s="62" t="s">
        <v>34</v>
      </c>
      <c r="F87" s="62">
        <v>796</v>
      </c>
      <c r="G87" s="62" t="s">
        <v>113</v>
      </c>
      <c r="H87" s="187">
        <v>1</v>
      </c>
      <c r="I87" s="53">
        <v>71100000000</v>
      </c>
      <c r="J87" s="53" t="s">
        <v>218</v>
      </c>
      <c r="K87" s="76">
        <f>14310*70</f>
        <v>1001700</v>
      </c>
      <c r="L87" s="92">
        <v>43221</v>
      </c>
      <c r="M87" s="92">
        <v>43282</v>
      </c>
      <c r="N87" s="62" t="s">
        <v>40</v>
      </c>
      <c r="O87" s="44" t="s">
        <v>67</v>
      </c>
      <c r="P87" s="195">
        <v>43160</v>
      </c>
    </row>
    <row r="88" spans="1:17" s="172" customFormat="1" ht="36" x14ac:dyDescent="0.25">
      <c r="A88" s="62">
        <v>68</v>
      </c>
      <c r="B88" s="100" t="s">
        <v>269</v>
      </c>
      <c r="C88" s="100" t="s">
        <v>269</v>
      </c>
      <c r="D88" s="203" t="s">
        <v>271</v>
      </c>
      <c r="E88" s="159" t="s">
        <v>332</v>
      </c>
      <c r="F88" s="205">
        <v>876</v>
      </c>
      <c r="G88" s="159" t="s">
        <v>35</v>
      </c>
      <c r="H88" s="160">
        <v>1</v>
      </c>
      <c r="I88" s="160">
        <v>71100000000</v>
      </c>
      <c r="J88" s="159" t="s">
        <v>218</v>
      </c>
      <c r="K88" s="206">
        <v>155601.88</v>
      </c>
      <c r="L88" s="207">
        <v>43191</v>
      </c>
      <c r="M88" s="207">
        <v>43435</v>
      </c>
      <c r="N88" s="100" t="s">
        <v>61</v>
      </c>
      <c r="O88" s="208" t="s">
        <v>67</v>
      </c>
      <c r="P88" s="209">
        <v>42820</v>
      </c>
      <c r="Q88" s="213" t="s">
        <v>69</v>
      </c>
    </row>
    <row r="89" spans="1:17" s="172" customFormat="1" ht="36" x14ac:dyDescent="0.25">
      <c r="A89" s="62">
        <v>69</v>
      </c>
      <c r="B89" s="100" t="s">
        <v>269</v>
      </c>
      <c r="C89" s="100" t="s">
        <v>269</v>
      </c>
      <c r="D89" s="159" t="s">
        <v>272</v>
      </c>
      <c r="E89" s="159" t="s">
        <v>332</v>
      </c>
      <c r="F89" s="205">
        <v>876</v>
      </c>
      <c r="G89" s="159" t="s">
        <v>35</v>
      </c>
      <c r="H89" s="160">
        <v>1</v>
      </c>
      <c r="I89" s="160">
        <v>71100000000</v>
      </c>
      <c r="J89" s="159" t="s">
        <v>218</v>
      </c>
      <c r="K89" s="206">
        <v>155601.88</v>
      </c>
      <c r="L89" s="207">
        <v>43191</v>
      </c>
      <c r="M89" s="207">
        <v>43435</v>
      </c>
      <c r="N89" s="100" t="s">
        <v>61</v>
      </c>
      <c r="O89" s="208" t="s">
        <v>67</v>
      </c>
      <c r="P89" s="209">
        <v>42820</v>
      </c>
      <c r="Q89" s="213" t="s">
        <v>69</v>
      </c>
    </row>
    <row r="90" spans="1:17" s="172" customFormat="1" ht="36" x14ac:dyDescent="0.25">
      <c r="A90" s="62">
        <v>70</v>
      </c>
      <c r="B90" s="100" t="s">
        <v>269</v>
      </c>
      <c r="C90" s="100" t="s">
        <v>269</v>
      </c>
      <c r="D90" s="159" t="s">
        <v>273</v>
      </c>
      <c r="E90" s="159" t="s">
        <v>332</v>
      </c>
      <c r="F90" s="205">
        <v>876</v>
      </c>
      <c r="G90" s="159" t="s">
        <v>35</v>
      </c>
      <c r="H90" s="160">
        <v>1</v>
      </c>
      <c r="I90" s="160">
        <v>71100000000</v>
      </c>
      <c r="J90" s="159" t="s">
        <v>218</v>
      </c>
      <c r="K90" s="206">
        <v>356575.94</v>
      </c>
      <c r="L90" s="207">
        <v>43191</v>
      </c>
      <c r="M90" s="207">
        <v>43435</v>
      </c>
      <c r="N90" s="100" t="s">
        <v>61</v>
      </c>
      <c r="O90" s="208" t="s">
        <v>67</v>
      </c>
      <c r="P90" s="209">
        <v>42820</v>
      </c>
      <c r="Q90" s="213" t="s">
        <v>69</v>
      </c>
    </row>
    <row r="91" spans="1:17" s="172" customFormat="1" ht="36" x14ac:dyDescent="0.25">
      <c r="A91" s="62">
        <v>71</v>
      </c>
      <c r="B91" s="100" t="s">
        <v>269</v>
      </c>
      <c r="C91" s="100" t="s">
        <v>269</v>
      </c>
      <c r="D91" s="159" t="s">
        <v>274</v>
      </c>
      <c r="E91" s="159" t="s">
        <v>332</v>
      </c>
      <c r="F91" s="205">
        <v>876</v>
      </c>
      <c r="G91" s="159" t="s">
        <v>35</v>
      </c>
      <c r="H91" s="160">
        <v>1</v>
      </c>
      <c r="I91" s="160">
        <v>71100000000</v>
      </c>
      <c r="J91" s="159" t="s">
        <v>218</v>
      </c>
      <c r="K91" s="206">
        <v>155601.88</v>
      </c>
      <c r="L91" s="207">
        <v>43191</v>
      </c>
      <c r="M91" s="207">
        <v>43435</v>
      </c>
      <c r="N91" s="100" t="s">
        <v>61</v>
      </c>
      <c r="O91" s="208" t="s">
        <v>67</v>
      </c>
      <c r="P91" s="209">
        <v>42820</v>
      </c>
      <c r="Q91" s="213" t="s">
        <v>69</v>
      </c>
    </row>
    <row r="92" spans="1:17" s="172" customFormat="1" ht="36" x14ac:dyDescent="0.25">
      <c r="A92" s="62">
        <v>72</v>
      </c>
      <c r="B92" s="100" t="s">
        <v>269</v>
      </c>
      <c r="C92" s="100" t="s">
        <v>269</v>
      </c>
      <c r="D92" s="159" t="s">
        <v>275</v>
      </c>
      <c r="E92" s="159" t="s">
        <v>332</v>
      </c>
      <c r="F92" s="205">
        <v>876</v>
      </c>
      <c r="G92" s="159" t="s">
        <v>35</v>
      </c>
      <c r="H92" s="160">
        <v>1</v>
      </c>
      <c r="I92" s="160">
        <v>71100000000</v>
      </c>
      <c r="J92" s="159" t="s">
        <v>218</v>
      </c>
      <c r="K92" s="206">
        <v>311203.76</v>
      </c>
      <c r="L92" s="207">
        <v>43191</v>
      </c>
      <c r="M92" s="207">
        <v>43435</v>
      </c>
      <c r="N92" s="100" t="s">
        <v>61</v>
      </c>
      <c r="O92" s="208" t="s">
        <v>67</v>
      </c>
      <c r="P92" s="209">
        <v>42820</v>
      </c>
      <c r="Q92" s="213" t="s">
        <v>69</v>
      </c>
    </row>
    <row r="93" spans="1:17" s="172" customFormat="1" ht="36" x14ac:dyDescent="0.25">
      <c r="A93" s="62">
        <v>73</v>
      </c>
      <c r="B93" s="100" t="s">
        <v>269</v>
      </c>
      <c r="C93" s="100" t="s">
        <v>269</v>
      </c>
      <c r="D93" s="159" t="s">
        <v>276</v>
      </c>
      <c r="E93" s="159" t="s">
        <v>332</v>
      </c>
      <c r="F93" s="205">
        <v>876</v>
      </c>
      <c r="G93" s="159" t="s">
        <v>35</v>
      </c>
      <c r="H93" s="160">
        <v>1</v>
      </c>
      <c r="I93" s="160">
        <v>71100000000</v>
      </c>
      <c r="J93" s="159" t="s">
        <v>218</v>
      </c>
      <c r="K93" s="206">
        <v>311203.76</v>
      </c>
      <c r="L93" s="207">
        <v>43191</v>
      </c>
      <c r="M93" s="207">
        <v>43435</v>
      </c>
      <c r="N93" s="100" t="s">
        <v>61</v>
      </c>
      <c r="O93" s="208" t="s">
        <v>67</v>
      </c>
      <c r="P93" s="209">
        <v>42820</v>
      </c>
      <c r="Q93" s="213" t="s">
        <v>69</v>
      </c>
    </row>
    <row r="94" spans="1:17" s="172" customFormat="1" ht="36" x14ac:dyDescent="0.25">
      <c r="A94" s="62">
        <v>74</v>
      </c>
      <c r="B94" s="100" t="s">
        <v>269</v>
      </c>
      <c r="C94" s="100" t="s">
        <v>269</v>
      </c>
      <c r="D94" s="159" t="s">
        <v>277</v>
      </c>
      <c r="E94" s="159" t="s">
        <v>332</v>
      </c>
      <c r="F94" s="205">
        <v>876</v>
      </c>
      <c r="G94" s="159" t="s">
        <v>35</v>
      </c>
      <c r="H94" s="160">
        <v>1</v>
      </c>
      <c r="I94" s="160">
        <v>71100000000</v>
      </c>
      <c r="J94" s="159" t="s">
        <v>218</v>
      </c>
      <c r="K94" s="206">
        <v>311203.76</v>
      </c>
      <c r="L94" s="207">
        <v>43191</v>
      </c>
      <c r="M94" s="207">
        <v>43435</v>
      </c>
      <c r="N94" s="100" t="s">
        <v>61</v>
      </c>
      <c r="O94" s="208" t="s">
        <v>67</v>
      </c>
      <c r="P94" s="209">
        <v>42820</v>
      </c>
      <c r="Q94" s="213" t="s">
        <v>69</v>
      </c>
    </row>
    <row r="95" spans="1:17" s="172" customFormat="1" ht="36" x14ac:dyDescent="0.25">
      <c r="A95" s="62">
        <v>75</v>
      </c>
      <c r="B95" s="100" t="s">
        <v>269</v>
      </c>
      <c r="C95" s="100" t="s">
        <v>269</v>
      </c>
      <c r="D95" s="159" t="s">
        <v>278</v>
      </c>
      <c r="E95" s="159" t="s">
        <v>332</v>
      </c>
      <c r="F95" s="205">
        <v>876</v>
      </c>
      <c r="G95" s="159" t="s">
        <v>35</v>
      </c>
      <c r="H95" s="160">
        <v>1</v>
      </c>
      <c r="I95" s="160">
        <v>71100000000</v>
      </c>
      <c r="J95" s="159" t="s">
        <v>218</v>
      </c>
      <c r="K95" s="206">
        <v>311203.76</v>
      </c>
      <c r="L95" s="207">
        <v>43191</v>
      </c>
      <c r="M95" s="207">
        <v>43435</v>
      </c>
      <c r="N95" s="100" t="s">
        <v>61</v>
      </c>
      <c r="O95" s="208" t="s">
        <v>67</v>
      </c>
      <c r="P95" s="209">
        <v>42820</v>
      </c>
      <c r="Q95" s="213" t="s">
        <v>69</v>
      </c>
    </row>
    <row r="96" spans="1:17" s="172" customFormat="1" ht="36" x14ac:dyDescent="0.25">
      <c r="A96" s="62">
        <v>76</v>
      </c>
      <c r="B96" s="100" t="s">
        <v>269</v>
      </c>
      <c r="C96" s="100" t="s">
        <v>269</v>
      </c>
      <c r="D96" s="159" t="s">
        <v>279</v>
      </c>
      <c r="E96" s="159" t="s">
        <v>332</v>
      </c>
      <c r="F96" s="205">
        <v>876</v>
      </c>
      <c r="G96" s="159" t="s">
        <v>35</v>
      </c>
      <c r="H96" s="160">
        <v>1</v>
      </c>
      <c r="I96" s="160">
        <v>71100000000</v>
      </c>
      <c r="J96" s="159" t="s">
        <v>218</v>
      </c>
      <c r="K96" s="206">
        <v>466805.63999999996</v>
      </c>
      <c r="L96" s="207">
        <v>43191</v>
      </c>
      <c r="M96" s="207">
        <v>43435</v>
      </c>
      <c r="N96" s="100" t="s">
        <v>61</v>
      </c>
      <c r="O96" s="208" t="s">
        <v>67</v>
      </c>
      <c r="P96" s="209">
        <v>42820</v>
      </c>
      <c r="Q96" s="213" t="s">
        <v>69</v>
      </c>
    </row>
    <row r="97" spans="1:17" s="172" customFormat="1" ht="36" x14ac:dyDescent="0.25">
      <c r="A97" s="62">
        <v>77</v>
      </c>
      <c r="B97" s="100" t="s">
        <v>269</v>
      </c>
      <c r="C97" s="100" t="s">
        <v>269</v>
      </c>
      <c r="D97" s="159" t="s">
        <v>280</v>
      </c>
      <c r="E97" s="159" t="s">
        <v>332</v>
      </c>
      <c r="F97" s="205">
        <v>876</v>
      </c>
      <c r="G97" s="159" t="s">
        <v>35</v>
      </c>
      <c r="H97" s="160">
        <v>1</v>
      </c>
      <c r="I97" s="160">
        <v>71100000000</v>
      </c>
      <c r="J97" s="159" t="s">
        <v>218</v>
      </c>
      <c r="K97" s="76">
        <v>466805.63999999996</v>
      </c>
      <c r="L97" s="207">
        <v>43191</v>
      </c>
      <c r="M97" s="207">
        <v>43435</v>
      </c>
      <c r="N97" s="100" t="s">
        <v>61</v>
      </c>
      <c r="O97" s="208" t="s">
        <v>67</v>
      </c>
      <c r="P97" s="209">
        <v>42820</v>
      </c>
      <c r="Q97" s="213" t="s">
        <v>69</v>
      </c>
    </row>
    <row r="98" spans="1:17" s="172" customFormat="1" ht="36" x14ac:dyDescent="0.25">
      <c r="A98" s="62">
        <v>78</v>
      </c>
      <c r="B98" s="100" t="s">
        <v>269</v>
      </c>
      <c r="C98" s="100" t="s">
        <v>269</v>
      </c>
      <c r="D98" s="159" t="s">
        <v>281</v>
      </c>
      <c r="E98" s="159" t="s">
        <v>332</v>
      </c>
      <c r="F98" s="205">
        <v>876</v>
      </c>
      <c r="G98" s="159" t="s">
        <v>35</v>
      </c>
      <c r="H98" s="160">
        <v>1</v>
      </c>
      <c r="I98" s="160">
        <v>71100000000</v>
      </c>
      <c r="J98" s="159" t="s">
        <v>218</v>
      </c>
      <c r="K98" s="76">
        <v>466805.63999999996</v>
      </c>
      <c r="L98" s="207">
        <v>43191</v>
      </c>
      <c r="M98" s="207">
        <v>43435</v>
      </c>
      <c r="N98" s="100" t="s">
        <v>61</v>
      </c>
      <c r="O98" s="208" t="s">
        <v>67</v>
      </c>
      <c r="P98" s="209">
        <v>42820</v>
      </c>
      <c r="Q98" s="213" t="s">
        <v>69</v>
      </c>
    </row>
    <row r="99" spans="1:17" s="173" customFormat="1" ht="36" x14ac:dyDescent="0.25">
      <c r="A99" s="62">
        <v>79</v>
      </c>
      <c r="B99" s="100" t="s">
        <v>269</v>
      </c>
      <c r="C99" s="100" t="s">
        <v>269</v>
      </c>
      <c r="D99" s="210" t="s">
        <v>282</v>
      </c>
      <c r="E99" s="159" t="s">
        <v>332</v>
      </c>
      <c r="F99" s="205">
        <v>876</v>
      </c>
      <c r="G99" s="159" t="s">
        <v>35</v>
      </c>
      <c r="H99" s="160">
        <v>1</v>
      </c>
      <c r="I99" s="160">
        <v>71100000000</v>
      </c>
      <c r="J99" s="159" t="s">
        <v>218</v>
      </c>
      <c r="K99" s="217">
        <v>23691509</v>
      </c>
      <c r="L99" s="207">
        <v>43221</v>
      </c>
      <c r="M99" s="207">
        <v>43435</v>
      </c>
      <c r="N99" s="100" t="s">
        <v>61</v>
      </c>
      <c r="O99" s="208" t="s">
        <v>67</v>
      </c>
      <c r="P99" s="209">
        <v>42827</v>
      </c>
      <c r="Q99" s="213" t="s">
        <v>69</v>
      </c>
    </row>
    <row r="100" spans="1:17" s="173" customFormat="1" ht="36" x14ac:dyDescent="0.25">
      <c r="A100" s="62">
        <v>80</v>
      </c>
      <c r="B100" s="100" t="s">
        <v>269</v>
      </c>
      <c r="C100" s="100" t="s">
        <v>269</v>
      </c>
      <c r="D100" s="210" t="s">
        <v>283</v>
      </c>
      <c r="E100" s="159" t="s">
        <v>332</v>
      </c>
      <c r="F100" s="205">
        <v>876</v>
      </c>
      <c r="G100" s="159" t="s">
        <v>35</v>
      </c>
      <c r="H100" s="160">
        <v>1</v>
      </c>
      <c r="I100" s="160">
        <v>71100000000</v>
      </c>
      <c r="J100" s="159" t="s">
        <v>218</v>
      </c>
      <c r="K100" s="217">
        <v>12614648.4</v>
      </c>
      <c r="L100" s="207">
        <v>43221</v>
      </c>
      <c r="M100" s="207">
        <v>43435</v>
      </c>
      <c r="N100" s="100" t="s">
        <v>61</v>
      </c>
      <c r="O100" s="208" t="s">
        <v>67</v>
      </c>
      <c r="P100" s="209">
        <v>42829</v>
      </c>
      <c r="Q100" s="213" t="s">
        <v>69</v>
      </c>
    </row>
    <row r="101" spans="1:17" s="173" customFormat="1" ht="36" x14ac:dyDescent="0.25">
      <c r="A101" s="62">
        <v>81</v>
      </c>
      <c r="B101" s="100" t="s">
        <v>269</v>
      </c>
      <c r="C101" s="204" t="s">
        <v>270</v>
      </c>
      <c r="D101" s="210" t="s">
        <v>284</v>
      </c>
      <c r="E101" s="159" t="s">
        <v>332</v>
      </c>
      <c r="F101" s="205">
        <v>876</v>
      </c>
      <c r="G101" s="159" t="s">
        <v>35</v>
      </c>
      <c r="H101" s="160">
        <v>1</v>
      </c>
      <c r="I101" s="160">
        <v>71100000000</v>
      </c>
      <c r="J101" s="159" t="s">
        <v>218</v>
      </c>
      <c r="K101" s="217">
        <f>5031.048*1000</f>
        <v>5031048</v>
      </c>
      <c r="L101" s="207">
        <v>43221</v>
      </c>
      <c r="M101" s="207">
        <v>43435</v>
      </c>
      <c r="N101" s="100" t="s">
        <v>61</v>
      </c>
      <c r="O101" s="208" t="s">
        <v>67</v>
      </c>
      <c r="P101" s="209">
        <v>42829</v>
      </c>
      <c r="Q101" s="213" t="s">
        <v>69</v>
      </c>
    </row>
    <row r="102" spans="1:17" s="173" customFormat="1" ht="36" x14ac:dyDescent="0.25">
      <c r="A102" s="62">
        <v>82</v>
      </c>
      <c r="B102" s="100" t="s">
        <v>269</v>
      </c>
      <c r="C102" s="100" t="s">
        <v>269</v>
      </c>
      <c r="D102" s="210" t="s">
        <v>285</v>
      </c>
      <c r="E102" s="159" t="s">
        <v>332</v>
      </c>
      <c r="F102" s="205">
        <v>876</v>
      </c>
      <c r="G102" s="159" t="s">
        <v>35</v>
      </c>
      <c r="H102" s="160">
        <v>1</v>
      </c>
      <c r="I102" s="160">
        <v>71100000000</v>
      </c>
      <c r="J102" s="159" t="s">
        <v>218</v>
      </c>
      <c r="K102" s="217">
        <f>19121.9*1000</f>
        <v>19121900</v>
      </c>
      <c r="L102" s="207">
        <v>43221</v>
      </c>
      <c r="M102" s="207">
        <v>43435</v>
      </c>
      <c r="N102" s="100" t="s">
        <v>61</v>
      </c>
      <c r="O102" s="208" t="s">
        <v>67</v>
      </c>
      <c r="P102" s="209">
        <v>42829</v>
      </c>
      <c r="Q102" s="213" t="s">
        <v>69</v>
      </c>
    </row>
    <row r="103" spans="1:17" s="173" customFormat="1" ht="36" x14ac:dyDescent="0.25">
      <c r="A103" s="62">
        <v>83</v>
      </c>
      <c r="B103" s="100" t="s">
        <v>269</v>
      </c>
      <c r="C103" s="204" t="s">
        <v>270</v>
      </c>
      <c r="D103" s="210" t="s">
        <v>286</v>
      </c>
      <c r="E103" s="159" t="s">
        <v>332</v>
      </c>
      <c r="F103" s="205">
        <v>876</v>
      </c>
      <c r="G103" s="159" t="s">
        <v>35</v>
      </c>
      <c r="H103" s="160">
        <v>1</v>
      </c>
      <c r="I103" s="160">
        <v>71100000000</v>
      </c>
      <c r="J103" s="159" t="s">
        <v>218</v>
      </c>
      <c r="K103" s="217">
        <f>1417.416*1000</f>
        <v>1417416</v>
      </c>
      <c r="L103" s="207">
        <v>43221</v>
      </c>
      <c r="M103" s="207">
        <v>43435</v>
      </c>
      <c r="N103" s="100" t="s">
        <v>61</v>
      </c>
      <c r="O103" s="208" t="s">
        <v>67</v>
      </c>
      <c r="P103" s="209">
        <v>42829</v>
      </c>
      <c r="Q103" s="213" t="s">
        <v>69</v>
      </c>
    </row>
    <row r="104" spans="1:17" s="173" customFormat="1" ht="36" x14ac:dyDescent="0.25">
      <c r="A104" s="62">
        <v>84</v>
      </c>
      <c r="B104" s="100" t="s">
        <v>269</v>
      </c>
      <c r="C104" s="204" t="s">
        <v>270</v>
      </c>
      <c r="D104" s="210" t="s">
        <v>287</v>
      </c>
      <c r="E104" s="159" t="s">
        <v>332</v>
      </c>
      <c r="F104" s="205">
        <v>876</v>
      </c>
      <c r="G104" s="159" t="s">
        <v>35</v>
      </c>
      <c r="H104" s="160">
        <v>1</v>
      </c>
      <c r="I104" s="160">
        <v>71100000000</v>
      </c>
      <c r="J104" s="159" t="s">
        <v>218</v>
      </c>
      <c r="K104" s="217">
        <f>1939.212*1000</f>
        <v>1939212</v>
      </c>
      <c r="L104" s="207">
        <v>43221</v>
      </c>
      <c r="M104" s="207">
        <v>43435</v>
      </c>
      <c r="N104" s="100" t="s">
        <v>61</v>
      </c>
      <c r="O104" s="208" t="s">
        <v>67</v>
      </c>
      <c r="P104" s="209">
        <v>42830</v>
      </c>
      <c r="Q104" s="213" t="s">
        <v>69</v>
      </c>
    </row>
    <row r="105" spans="1:17" s="173" customFormat="1" ht="36" x14ac:dyDescent="0.25">
      <c r="A105" s="62">
        <v>85</v>
      </c>
      <c r="B105" s="100" t="s">
        <v>269</v>
      </c>
      <c r="C105" s="100" t="s">
        <v>269</v>
      </c>
      <c r="D105" s="210" t="s">
        <v>288</v>
      </c>
      <c r="E105" s="159" t="s">
        <v>332</v>
      </c>
      <c r="F105" s="205">
        <v>876</v>
      </c>
      <c r="G105" s="159" t="s">
        <v>35</v>
      </c>
      <c r="H105" s="160">
        <v>1</v>
      </c>
      <c r="I105" s="160">
        <v>71100000000</v>
      </c>
      <c r="J105" s="159" t="s">
        <v>218</v>
      </c>
      <c r="K105" s="217">
        <f>19121.9*1000</f>
        <v>19121900</v>
      </c>
      <c r="L105" s="207">
        <v>43221</v>
      </c>
      <c r="M105" s="207">
        <v>43435</v>
      </c>
      <c r="N105" s="100" t="s">
        <v>61</v>
      </c>
      <c r="O105" s="208" t="s">
        <v>67</v>
      </c>
      <c r="P105" s="209">
        <v>42830</v>
      </c>
      <c r="Q105" s="213" t="s">
        <v>69</v>
      </c>
    </row>
    <row r="106" spans="1:17" s="173" customFormat="1" ht="36" x14ac:dyDescent="0.25">
      <c r="A106" s="62">
        <v>86</v>
      </c>
      <c r="B106" s="100" t="s">
        <v>269</v>
      </c>
      <c r="C106" s="204" t="s">
        <v>270</v>
      </c>
      <c r="D106" s="210" t="s">
        <v>289</v>
      </c>
      <c r="E106" s="159" t="s">
        <v>332</v>
      </c>
      <c r="F106" s="205">
        <v>876</v>
      </c>
      <c r="G106" s="159" t="s">
        <v>35</v>
      </c>
      <c r="H106" s="160">
        <v>1</v>
      </c>
      <c r="I106" s="160">
        <v>71100000000</v>
      </c>
      <c r="J106" s="159" t="s">
        <v>218</v>
      </c>
      <c r="K106" s="217">
        <f>2087.184*1000</f>
        <v>2087184.0000000002</v>
      </c>
      <c r="L106" s="207">
        <v>43221</v>
      </c>
      <c r="M106" s="207">
        <v>43435</v>
      </c>
      <c r="N106" s="100" t="s">
        <v>61</v>
      </c>
      <c r="O106" s="208" t="s">
        <v>67</v>
      </c>
      <c r="P106" s="209">
        <v>42830</v>
      </c>
      <c r="Q106" s="213" t="s">
        <v>69</v>
      </c>
    </row>
    <row r="107" spans="1:17" s="173" customFormat="1" ht="36" x14ac:dyDescent="0.25">
      <c r="A107" s="62">
        <v>87</v>
      </c>
      <c r="B107" s="100" t="s">
        <v>269</v>
      </c>
      <c r="C107" s="100" t="s">
        <v>269</v>
      </c>
      <c r="D107" s="210" t="s">
        <v>290</v>
      </c>
      <c r="E107" s="159" t="s">
        <v>332</v>
      </c>
      <c r="F107" s="205">
        <v>876</v>
      </c>
      <c r="G107" s="159" t="s">
        <v>35</v>
      </c>
      <c r="H107" s="160">
        <v>1</v>
      </c>
      <c r="I107" s="160">
        <v>71100000000</v>
      </c>
      <c r="J107" s="159" t="s">
        <v>218</v>
      </c>
      <c r="K107" s="217">
        <f>14310.57036*1000</f>
        <v>14310570.359999999</v>
      </c>
      <c r="L107" s="207">
        <v>43221</v>
      </c>
      <c r="M107" s="207">
        <v>43435</v>
      </c>
      <c r="N107" s="100" t="s">
        <v>61</v>
      </c>
      <c r="O107" s="208" t="s">
        <v>67</v>
      </c>
      <c r="P107" s="209">
        <v>42830</v>
      </c>
      <c r="Q107" s="213" t="s">
        <v>69</v>
      </c>
    </row>
    <row r="108" spans="1:17" s="173" customFormat="1" ht="36" x14ac:dyDescent="0.25">
      <c r="A108" s="62">
        <v>88</v>
      </c>
      <c r="B108" s="100" t="s">
        <v>269</v>
      </c>
      <c r="C108" s="204" t="s">
        <v>270</v>
      </c>
      <c r="D108" s="210" t="s">
        <v>291</v>
      </c>
      <c r="E108" s="159" t="s">
        <v>332</v>
      </c>
      <c r="F108" s="205">
        <v>876</v>
      </c>
      <c r="G108" s="159" t="s">
        <v>35</v>
      </c>
      <c r="H108" s="160">
        <v>1</v>
      </c>
      <c r="I108" s="160">
        <v>71100000000</v>
      </c>
      <c r="J108" s="159" t="s">
        <v>218</v>
      </c>
      <c r="K108" s="217">
        <f>11210*1000</f>
        <v>11210000</v>
      </c>
      <c r="L108" s="207">
        <v>43221</v>
      </c>
      <c r="M108" s="207">
        <v>43435</v>
      </c>
      <c r="N108" s="100" t="s">
        <v>61</v>
      </c>
      <c r="O108" s="208" t="s">
        <v>67</v>
      </c>
      <c r="P108" s="209">
        <v>42830</v>
      </c>
      <c r="Q108" s="213" t="s">
        <v>69</v>
      </c>
    </row>
    <row r="109" spans="1:17" s="173" customFormat="1" ht="36" x14ac:dyDescent="0.25">
      <c r="A109" s="62">
        <v>89</v>
      </c>
      <c r="B109" s="100" t="s">
        <v>269</v>
      </c>
      <c r="C109" s="204" t="s">
        <v>270</v>
      </c>
      <c r="D109" s="210" t="s">
        <v>292</v>
      </c>
      <c r="E109" s="159" t="s">
        <v>332</v>
      </c>
      <c r="F109" s="205">
        <v>876</v>
      </c>
      <c r="G109" s="159" t="s">
        <v>35</v>
      </c>
      <c r="H109" s="160">
        <v>1</v>
      </c>
      <c r="I109" s="160">
        <v>71100000000</v>
      </c>
      <c r="J109" s="159" t="s">
        <v>218</v>
      </c>
      <c r="K109" s="217">
        <f>3569.5*1000</f>
        <v>3569500</v>
      </c>
      <c r="L109" s="207">
        <v>43221</v>
      </c>
      <c r="M109" s="207">
        <v>43435</v>
      </c>
      <c r="N109" s="100" t="s">
        <v>61</v>
      </c>
      <c r="O109" s="208" t="s">
        <v>67</v>
      </c>
      <c r="P109" s="209">
        <v>42831</v>
      </c>
      <c r="Q109" s="213" t="s">
        <v>69</v>
      </c>
    </row>
    <row r="110" spans="1:17" s="173" customFormat="1" ht="36" x14ac:dyDescent="0.25">
      <c r="A110" s="62">
        <v>90</v>
      </c>
      <c r="B110" s="100" t="s">
        <v>269</v>
      </c>
      <c r="C110" s="204" t="s">
        <v>270</v>
      </c>
      <c r="D110" s="210" t="s">
        <v>293</v>
      </c>
      <c r="E110" s="159" t="s">
        <v>332</v>
      </c>
      <c r="F110" s="205">
        <v>876</v>
      </c>
      <c r="G110" s="159" t="s">
        <v>35</v>
      </c>
      <c r="H110" s="160">
        <v>1</v>
      </c>
      <c r="I110" s="160">
        <v>71100000000</v>
      </c>
      <c r="J110" s="159" t="s">
        <v>218</v>
      </c>
      <c r="K110" s="217">
        <f>13629*1000</f>
        <v>13629000</v>
      </c>
      <c r="L110" s="207">
        <v>43221</v>
      </c>
      <c r="M110" s="207">
        <v>43435</v>
      </c>
      <c r="N110" s="100" t="s">
        <v>61</v>
      </c>
      <c r="O110" s="208" t="s">
        <v>67</v>
      </c>
      <c r="P110" s="209">
        <v>42831</v>
      </c>
      <c r="Q110" s="213" t="s">
        <v>69</v>
      </c>
    </row>
    <row r="111" spans="1:17" s="173" customFormat="1" ht="36" x14ac:dyDescent="0.25">
      <c r="A111" s="62">
        <v>91</v>
      </c>
      <c r="B111" s="100" t="s">
        <v>269</v>
      </c>
      <c r="C111" s="204" t="s">
        <v>270</v>
      </c>
      <c r="D111" s="210" t="s">
        <v>294</v>
      </c>
      <c r="E111" s="159" t="s">
        <v>332</v>
      </c>
      <c r="F111" s="205">
        <v>876</v>
      </c>
      <c r="G111" s="159" t="s">
        <v>35</v>
      </c>
      <c r="H111" s="160">
        <v>1</v>
      </c>
      <c r="I111" s="160">
        <v>71100000000</v>
      </c>
      <c r="J111" s="159" t="s">
        <v>218</v>
      </c>
      <c r="K111" s="217">
        <f>7445.8*1000</f>
        <v>7445800</v>
      </c>
      <c r="L111" s="207">
        <v>43221</v>
      </c>
      <c r="M111" s="207">
        <v>43435</v>
      </c>
      <c r="N111" s="100" t="s">
        <v>61</v>
      </c>
      <c r="O111" s="208" t="s">
        <v>67</v>
      </c>
      <c r="P111" s="209">
        <v>42831</v>
      </c>
      <c r="Q111" s="213" t="s">
        <v>69</v>
      </c>
    </row>
    <row r="112" spans="1:17" s="173" customFormat="1" ht="36" x14ac:dyDescent="0.25">
      <c r="A112" s="62">
        <v>92</v>
      </c>
      <c r="B112" s="100" t="s">
        <v>269</v>
      </c>
      <c r="C112" s="204" t="s">
        <v>270</v>
      </c>
      <c r="D112" s="210" t="s">
        <v>295</v>
      </c>
      <c r="E112" s="159" t="s">
        <v>332</v>
      </c>
      <c r="F112" s="205">
        <v>876</v>
      </c>
      <c r="G112" s="159" t="s">
        <v>35</v>
      </c>
      <c r="H112" s="160">
        <v>1</v>
      </c>
      <c r="I112" s="160">
        <v>71100000000</v>
      </c>
      <c r="J112" s="159" t="s">
        <v>218</v>
      </c>
      <c r="K112" s="217">
        <f>7383.1951*1000</f>
        <v>7383195.0999999996</v>
      </c>
      <c r="L112" s="207">
        <v>43221</v>
      </c>
      <c r="M112" s="207">
        <v>43435</v>
      </c>
      <c r="N112" s="100" t="s">
        <v>61</v>
      </c>
      <c r="O112" s="208" t="s">
        <v>67</v>
      </c>
      <c r="P112" s="209">
        <v>42831</v>
      </c>
      <c r="Q112" s="213" t="s">
        <v>69</v>
      </c>
    </row>
    <row r="113" spans="1:17" s="173" customFormat="1" ht="36" x14ac:dyDescent="0.25">
      <c r="A113" s="62">
        <v>93</v>
      </c>
      <c r="B113" s="100" t="s">
        <v>269</v>
      </c>
      <c r="C113" s="204" t="s">
        <v>270</v>
      </c>
      <c r="D113" s="210" t="s">
        <v>296</v>
      </c>
      <c r="E113" s="159" t="s">
        <v>332</v>
      </c>
      <c r="F113" s="205">
        <v>876</v>
      </c>
      <c r="G113" s="159" t="s">
        <v>35</v>
      </c>
      <c r="H113" s="160">
        <v>1</v>
      </c>
      <c r="I113" s="160">
        <v>71100000000</v>
      </c>
      <c r="J113" s="159" t="s">
        <v>218</v>
      </c>
      <c r="K113" s="217">
        <f>6887.97624*1000</f>
        <v>6887976.2400000002</v>
      </c>
      <c r="L113" s="207">
        <v>43221</v>
      </c>
      <c r="M113" s="207">
        <v>43435</v>
      </c>
      <c r="N113" s="100" t="s">
        <v>61</v>
      </c>
      <c r="O113" s="208" t="s">
        <v>67</v>
      </c>
      <c r="P113" s="209">
        <v>42834</v>
      </c>
      <c r="Q113" s="213" t="s">
        <v>69</v>
      </c>
    </row>
    <row r="114" spans="1:17" s="173" customFormat="1" ht="36" x14ac:dyDescent="0.25">
      <c r="A114" s="62">
        <v>94</v>
      </c>
      <c r="B114" s="100" t="s">
        <v>269</v>
      </c>
      <c r="C114" s="204" t="s">
        <v>270</v>
      </c>
      <c r="D114" s="210" t="s">
        <v>297</v>
      </c>
      <c r="E114" s="159" t="s">
        <v>332</v>
      </c>
      <c r="F114" s="205">
        <v>876</v>
      </c>
      <c r="G114" s="159" t="s">
        <v>35</v>
      </c>
      <c r="H114" s="160">
        <v>1</v>
      </c>
      <c r="I114" s="160">
        <v>71100000000</v>
      </c>
      <c r="J114" s="159" t="s">
        <v>218</v>
      </c>
      <c r="K114" s="217">
        <f>587.08068*1000</f>
        <v>587080.68000000005</v>
      </c>
      <c r="L114" s="207">
        <v>43221</v>
      </c>
      <c r="M114" s="207">
        <v>43435</v>
      </c>
      <c r="N114" s="100" t="s">
        <v>61</v>
      </c>
      <c r="O114" s="208" t="s">
        <v>67</v>
      </c>
      <c r="P114" s="209">
        <v>42835</v>
      </c>
      <c r="Q114" s="213" t="s">
        <v>69</v>
      </c>
    </row>
    <row r="115" spans="1:17" s="211" customFormat="1" ht="36" x14ac:dyDescent="0.25">
      <c r="A115" s="62">
        <v>95</v>
      </c>
      <c r="B115" s="100" t="s">
        <v>269</v>
      </c>
      <c r="C115" s="100" t="s">
        <v>269</v>
      </c>
      <c r="D115" s="210" t="s">
        <v>298</v>
      </c>
      <c r="E115" s="159" t="s">
        <v>332</v>
      </c>
      <c r="F115" s="205">
        <v>876</v>
      </c>
      <c r="G115" s="159" t="s">
        <v>35</v>
      </c>
      <c r="H115" s="160">
        <v>1</v>
      </c>
      <c r="I115" s="160">
        <v>71100000000</v>
      </c>
      <c r="J115" s="159" t="s">
        <v>218</v>
      </c>
      <c r="K115" s="217">
        <f>16660.59464*1000</f>
        <v>16660594.639999999</v>
      </c>
      <c r="L115" s="207">
        <v>43221</v>
      </c>
      <c r="M115" s="207">
        <v>43435</v>
      </c>
      <c r="N115" s="100" t="s">
        <v>61</v>
      </c>
      <c r="O115" s="208" t="s">
        <v>67</v>
      </c>
      <c r="P115" s="209">
        <v>42835</v>
      </c>
      <c r="Q115" s="213" t="s">
        <v>69</v>
      </c>
    </row>
    <row r="116" spans="1:17" s="211" customFormat="1" ht="36" x14ac:dyDescent="0.25">
      <c r="A116" s="62">
        <v>96</v>
      </c>
      <c r="B116" s="100" t="s">
        <v>269</v>
      </c>
      <c r="C116" s="100" t="s">
        <v>269</v>
      </c>
      <c r="D116" s="210" t="s">
        <v>299</v>
      </c>
      <c r="E116" s="159" t="s">
        <v>332</v>
      </c>
      <c r="F116" s="205">
        <v>876</v>
      </c>
      <c r="G116" s="159" t="s">
        <v>35</v>
      </c>
      <c r="H116" s="160">
        <v>1</v>
      </c>
      <c r="I116" s="160">
        <v>71100000000</v>
      </c>
      <c r="J116" s="159" t="s">
        <v>218</v>
      </c>
      <c r="K116" s="217">
        <f>2027.53264*1000</f>
        <v>2027532.64</v>
      </c>
      <c r="L116" s="207">
        <v>43221</v>
      </c>
      <c r="M116" s="207">
        <v>43435</v>
      </c>
      <c r="N116" s="100" t="s">
        <v>61</v>
      </c>
      <c r="O116" s="208" t="s">
        <v>67</v>
      </c>
      <c r="P116" s="209">
        <v>42836</v>
      </c>
      <c r="Q116" s="213" t="s">
        <v>69</v>
      </c>
    </row>
    <row r="117" spans="1:17" s="211" customFormat="1" ht="36" x14ac:dyDescent="0.25">
      <c r="A117" s="62">
        <v>97</v>
      </c>
      <c r="B117" s="100" t="s">
        <v>269</v>
      </c>
      <c r="C117" s="100" t="s">
        <v>269</v>
      </c>
      <c r="D117" s="210" t="s">
        <v>300</v>
      </c>
      <c r="E117" s="159" t="s">
        <v>332</v>
      </c>
      <c r="F117" s="205">
        <v>876</v>
      </c>
      <c r="G117" s="159" t="s">
        <v>35</v>
      </c>
      <c r="H117" s="160">
        <v>1</v>
      </c>
      <c r="I117" s="160">
        <v>71100000000</v>
      </c>
      <c r="J117" s="159" t="s">
        <v>218</v>
      </c>
      <c r="K117" s="217">
        <f>7837.56*1000</f>
        <v>7837560</v>
      </c>
      <c r="L117" s="207">
        <v>43221</v>
      </c>
      <c r="M117" s="207">
        <v>43435</v>
      </c>
      <c r="N117" s="100" t="s">
        <v>61</v>
      </c>
      <c r="O117" s="208" t="s">
        <v>67</v>
      </c>
      <c r="P117" s="209">
        <v>42837</v>
      </c>
      <c r="Q117" s="213" t="s">
        <v>69</v>
      </c>
    </row>
    <row r="118" spans="1:17" s="211" customFormat="1" ht="36" x14ac:dyDescent="0.25">
      <c r="A118" s="62">
        <v>98</v>
      </c>
      <c r="B118" s="100" t="s">
        <v>269</v>
      </c>
      <c r="C118" s="100" t="s">
        <v>269</v>
      </c>
      <c r="D118" s="210" t="s">
        <v>301</v>
      </c>
      <c r="E118" s="159" t="s">
        <v>332</v>
      </c>
      <c r="F118" s="205">
        <v>876</v>
      </c>
      <c r="G118" s="159" t="s">
        <v>35</v>
      </c>
      <c r="H118" s="160">
        <v>1</v>
      </c>
      <c r="I118" s="160">
        <v>71100000000</v>
      </c>
      <c r="J118" s="159" t="s">
        <v>218</v>
      </c>
      <c r="K118" s="217">
        <f>11310.3*1000</f>
        <v>11310300</v>
      </c>
      <c r="L118" s="207">
        <v>43221</v>
      </c>
      <c r="M118" s="207">
        <v>43435</v>
      </c>
      <c r="N118" s="100" t="s">
        <v>61</v>
      </c>
      <c r="O118" s="208" t="s">
        <v>67</v>
      </c>
      <c r="P118" s="209">
        <v>42838</v>
      </c>
      <c r="Q118" s="213" t="s">
        <v>69</v>
      </c>
    </row>
    <row r="119" spans="1:17" s="173" customFormat="1" ht="36" x14ac:dyDescent="0.25">
      <c r="A119" s="62">
        <v>99</v>
      </c>
      <c r="B119" s="100" t="s">
        <v>269</v>
      </c>
      <c r="C119" s="100" t="s">
        <v>269</v>
      </c>
      <c r="D119" s="210" t="s">
        <v>302</v>
      </c>
      <c r="E119" s="159" t="s">
        <v>332</v>
      </c>
      <c r="F119" s="205">
        <v>876</v>
      </c>
      <c r="G119" s="159" t="s">
        <v>35</v>
      </c>
      <c r="H119" s="160">
        <v>1</v>
      </c>
      <c r="I119" s="160">
        <v>71100000000</v>
      </c>
      <c r="J119" s="159" t="s">
        <v>218</v>
      </c>
      <c r="K119" s="217">
        <f>2722.20454*1000</f>
        <v>2722204.54</v>
      </c>
      <c r="L119" s="207">
        <v>43221</v>
      </c>
      <c r="M119" s="207">
        <v>43435</v>
      </c>
      <c r="N119" s="100" t="s">
        <v>61</v>
      </c>
      <c r="O119" s="208" t="s">
        <v>67</v>
      </c>
      <c r="P119" s="209">
        <v>42838</v>
      </c>
      <c r="Q119" s="213" t="s">
        <v>69</v>
      </c>
    </row>
    <row r="120" spans="1:17" s="173" customFormat="1" ht="36" x14ac:dyDescent="0.25">
      <c r="A120" s="62">
        <v>100</v>
      </c>
      <c r="B120" s="100" t="s">
        <v>269</v>
      </c>
      <c r="C120" s="100" t="s">
        <v>269</v>
      </c>
      <c r="D120" s="210" t="s">
        <v>303</v>
      </c>
      <c r="E120" s="159" t="s">
        <v>332</v>
      </c>
      <c r="F120" s="205">
        <v>876</v>
      </c>
      <c r="G120" s="159" t="s">
        <v>35</v>
      </c>
      <c r="H120" s="160">
        <v>1</v>
      </c>
      <c r="I120" s="160">
        <v>71100000000</v>
      </c>
      <c r="J120" s="159" t="s">
        <v>218</v>
      </c>
      <c r="K120" s="217">
        <f>2360*1000</f>
        <v>2360000</v>
      </c>
      <c r="L120" s="207">
        <v>43221</v>
      </c>
      <c r="M120" s="207">
        <v>43435</v>
      </c>
      <c r="N120" s="100" t="s">
        <v>61</v>
      </c>
      <c r="O120" s="208" t="s">
        <v>67</v>
      </c>
      <c r="P120" s="209">
        <v>42841</v>
      </c>
      <c r="Q120" s="213" t="s">
        <v>69</v>
      </c>
    </row>
    <row r="121" spans="1:17" s="173" customFormat="1" ht="36" x14ac:dyDescent="0.25">
      <c r="A121" s="62">
        <v>101</v>
      </c>
      <c r="B121" s="100" t="s">
        <v>269</v>
      </c>
      <c r="C121" s="100" t="s">
        <v>269</v>
      </c>
      <c r="D121" s="210" t="s">
        <v>304</v>
      </c>
      <c r="E121" s="159" t="s">
        <v>332</v>
      </c>
      <c r="F121" s="205">
        <v>876</v>
      </c>
      <c r="G121" s="159" t="s">
        <v>35</v>
      </c>
      <c r="H121" s="160">
        <v>1</v>
      </c>
      <c r="I121" s="160">
        <v>71100000000</v>
      </c>
      <c r="J121" s="159" t="s">
        <v>218</v>
      </c>
      <c r="K121" s="217">
        <f>5267.52*1000</f>
        <v>5267520</v>
      </c>
      <c r="L121" s="207">
        <v>43221</v>
      </c>
      <c r="M121" s="207">
        <v>43435</v>
      </c>
      <c r="N121" s="100" t="s">
        <v>61</v>
      </c>
      <c r="O121" s="208" t="s">
        <v>67</v>
      </c>
      <c r="P121" s="209">
        <v>42842</v>
      </c>
      <c r="Q121" s="213" t="s">
        <v>69</v>
      </c>
    </row>
    <row r="122" spans="1:17" s="173" customFormat="1" ht="36" x14ac:dyDescent="0.25">
      <c r="A122" s="62">
        <v>102</v>
      </c>
      <c r="B122" s="100" t="s">
        <v>269</v>
      </c>
      <c r="C122" s="100" t="s">
        <v>269</v>
      </c>
      <c r="D122" s="210" t="s">
        <v>305</v>
      </c>
      <c r="E122" s="159" t="s">
        <v>332</v>
      </c>
      <c r="F122" s="205">
        <v>876</v>
      </c>
      <c r="G122" s="159" t="s">
        <v>35</v>
      </c>
      <c r="H122" s="160">
        <v>1</v>
      </c>
      <c r="I122" s="160">
        <v>71100000000</v>
      </c>
      <c r="J122" s="159" t="s">
        <v>218</v>
      </c>
      <c r="K122" s="217">
        <f>1843.16*1000</f>
        <v>1843160</v>
      </c>
      <c r="L122" s="207">
        <v>43221</v>
      </c>
      <c r="M122" s="207">
        <v>43435</v>
      </c>
      <c r="N122" s="100" t="s">
        <v>61</v>
      </c>
      <c r="O122" s="208" t="s">
        <v>67</v>
      </c>
      <c r="P122" s="209">
        <v>42843</v>
      </c>
      <c r="Q122" s="213" t="s">
        <v>69</v>
      </c>
    </row>
    <row r="123" spans="1:17" s="173" customFormat="1" ht="36" x14ac:dyDescent="0.25">
      <c r="A123" s="62">
        <v>103</v>
      </c>
      <c r="B123" s="100" t="s">
        <v>269</v>
      </c>
      <c r="C123" s="204" t="s">
        <v>270</v>
      </c>
      <c r="D123" s="210" t="s">
        <v>306</v>
      </c>
      <c r="E123" s="159" t="s">
        <v>332</v>
      </c>
      <c r="F123" s="205">
        <v>876</v>
      </c>
      <c r="G123" s="159" t="s">
        <v>35</v>
      </c>
      <c r="H123" s="160">
        <v>1</v>
      </c>
      <c r="I123" s="160">
        <v>71100000000</v>
      </c>
      <c r="J123" s="159" t="s">
        <v>218</v>
      </c>
      <c r="K123" s="217">
        <f>1856.43264*1000</f>
        <v>1856432.64</v>
      </c>
      <c r="L123" s="207">
        <v>43221</v>
      </c>
      <c r="M123" s="207">
        <v>43435</v>
      </c>
      <c r="N123" s="100" t="s">
        <v>61</v>
      </c>
      <c r="O123" s="208" t="s">
        <v>67</v>
      </c>
      <c r="P123" s="209">
        <v>42843</v>
      </c>
      <c r="Q123" s="213" t="s">
        <v>69</v>
      </c>
    </row>
    <row r="124" spans="1:17" s="173" customFormat="1" ht="36" x14ac:dyDescent="0.25">
      <c r="A124" s="62">
        <v>104</v>
      </c>
      <c r="B124" s="100" t="s">
        <v>269</v>
      </c>
      <c r="C124" s="204" t="s">
        <v>270</v>
      </c>
      <c r="D124" s="210" t="s">
        <v>307</v>
      </c>
      <c r="E124" s="159" t="s">
        <v>332</v>
      </c>
      <c r="F124" s="205">
        <v>876</v>
      </c>
      <c r="G124" s="159" t="s">
        <v>35</v>
      </c>
      <c r="H124" s="160">
        <v>1</v>
      </c>
      <c r="I124" s="160">
        <v>71100000000</v>
      </c>
      <c r="J124" s="159" t="s">
        <v>218</v>
      </c>
      <c r="K124" s="217">
        <f>3685.75714*1000</f>
        <v>3685757.14</v>
      </c>
      <c r="L124" s="207">
        <v>43221</v>
      </c>
      <c r="M124" s="207">
        <v>43435</v>
      </c>
      <c r="N124" s="100" t="s">
        <v>61</v>
      </c>
      <c r="O124" s="208" t="s">
        <v>67</v>
      </c>
      <c r="P124" s="209">
        <v>42843</v>
      </c>
      <c r="Q124" s="213" t="s">
        <v>69</v>
      </c>
    </row>
    <row r="125" spans="1:17" s="173" customFormat="1" ht="36" x14ac:dyDescent="0.25">
      <c r="A125" s="62">
        <v>105</v>
      </c>
      <c r="B125" s="100" t="s">
        <v>269</v>
      </c>
      <c r="C125" s="204" t="s">
        <v>270</v>
      </c>
      <c r="D125" s="210" t="s">
        <v>308</v>
      </c>
      <c r="E125" s="159" t="s">
        <v>332</v>
      </c>
      <c r="F125" s="205">
        <v>876</v>
      </c>
      <c r="G125" s="159" t="s">
        <v>35</v>
      </c>
      <c r="H125" s="160">
        <v>1</v>
      </c>
      <c r="I125" s="160">
        <v>71100000000</v>
      </c>
      <c r="J125" s="159" t="s">
        <v>218</v>
      </c>
      <c r="K125" s="217">
        <f>3887.83096*1000</f>
        <v>3887830.96</v>
      </c>
      <c r="L125" s="207">
        <v>43221</v>
      </c>
      <c r="M125" s="207">
        <v>43435</v>
      </c>
      <c r="N125" s="100" t="s">
        <v>61</v>
      </c>
      <c r="O125" s="208" t="s">
        <v>67</v>
      </c>
      <c r="P125" s="209">
        <v>42843</v>
      </c>
      <c r="Q125" s="213" t="s">
        <v>69</v>
      </c>
    </row>
    <row r="126" spans="1:17" s="173" customFormat="1" ht="36" x14ac:dyDescent="0.25">
      <c r="A126" s="62">
        <v>106</v>
      </c>
      <c r="B126" s="100" t="s">
        <v>269</v>
      </c>
      <c r="C126" s="204" t="s">
        <v>270</v>
      </c>
      <c r="D126" s="210" t="s">
        <v>309</v>
      </c>
      <c r="E126" s="159" t="s">
        <v>332</v>
      </c>
      <c r="F126" s="205">
        <v>876</v>
      </c>
      <c r="G126" s="159" t="s">
        <v>35</v>
      </c>
      <c r="H126" s="160">
        <v>1</v>
      </c>
      <c r="I126" s="160">
        <v>71100000000</v>
      </c>
      <c r="J126" s="159" t="s">
        <v>218</v>
      </c>
      <c r="K126" s="217">
        <f>1742.3467*1000</f>
        <v>1742346.7</v>
      </c>
      <c r="L126" s="207">
        <v>43221</v>
      </c>
      <c r="M126" s="207">
        <v>43435</v>
      </c>
      <c r="N126" s="100" t="s">
        <v>61</v>
      </c>
      <c r="O126" s="208" t="s">
        <v>67</v>
      </c>
      <c r="P126" s="209">
        <v>42844</v>
      </c>
      <c r="Q126" s="213" t="s">
        <v>69</v>
      </c>
    </row>
    <row r="127" spans="1:17" s="173" customFormat="1" ht="36" x14ac:dyDescent="0.25">
      <c r="A127" s="62">
        <v>107</v>
      </c>
      <c r="B127" s="100" t="s">
        <v>269</v>
      </c>
      <c r="C127" s="204" t="s">
        <v>270</v>
      </c>
      <c r="D127" s="210" t="s">
        <v>310</v>
      </c>
      <c r="E127" s="159" t="s">
        <v>332</v>
      </c>
      <c r="F127" s="205">
        <v>876</v>
      </c>
      <c r="G127" s="159" t="s">
        <v>35</v>
      </c>
      <c r="H127" s="160">
        <v>1</v>
      </c>
      <c r="I127" s="160">
        <v>71100000000</v>
      </c>
      <c r="J127" s="159" t="s">
        <v>218</v>
      </c>
      <c r="K127" s="217">
        <f>1192.34044*1000</f>
        <v>1192340.44</v>
      </c>
      <c r="L127" s="207">
        <v>43221</v>
      </c>
      <c r="M127" s="207">
        <v>43435</v>
      </c>
      <c r="N127" s="100" t="s">
        <v>61</v>
      </c>
      <c r="O127" s="208" t="s">
        <v>67</v>
      </c>
      <c r="P127" s="209">
        <v>42844</v>
      </c>
      <c r="Q127" s="213" t="s">
        <v>69</v>
      </c>
    </row>
    <row r="128" spans="1:17" s="173" customFormat="1" ht="36" x14ac:dyDescent="0.25">
      <c r="A128" s="62">
        <v>108</v>
      </c>
      <c r="B128" s="100" t="s">
        <v>269</v>
      </c>
      <c r="C128" s="204" t="s">
        <v>270</v>
      </c>
      <c r="D128" s="210" t="s">
        <v>311</v>
      </c>
      <c r="E128" s="159" t="s">
        <v>332</v>
      </c>
      <c r="F128" s="205">
        <v>876</v>
      </c>
      <c r="G128" s="159" t="s">
        <v>35</v>
      </c>
      <c r="H128" s="160">
        <v>1</v>
      </c>
      <c r="I128" s="160">
        <v>71100000000</v>
      </c>
      <c r="J128" s="159" t="s">
        <v>218</v>
      </c>
      <c r="K128" s="217">
        <f>4501.15012*1000</f>
        <v>4501150.12</v>
      </c>
      <c r="L128" s="207">
        <v>43221</v>
      </c>
      <c r="M128" s="207">
        <v>43435</v>
      </c>
      <c r="N128" s="100" t="s">
        <v>61</v>
      </c>
      <c r="O128" s="208" t="s">
        <v>67</v>
      </c>
      <c r="P128" s="209">
        <v>42844</v>
      </c>
      <c r="Q128" s="213" t="s">
        <v>69</v>
      </c>
    </row>
    <row r="129" spans="1:17" s="173" customFormat="1" ht="36" x14ac:dyDescent="0.25">
      <c r="A129" s="62">
        <v>109</v>
      </c>
      <c r="B129" s="100" t="s">
        <v>269</v>
      </c>
      <c r="C129" s="204" t="s">
        <v>270</v>
      </c>
      <c r="D129" s="210" t="s">
        <v>312</v>
      </c>
      <c r="E129" s="159" t="s">
        <v>332</v>
      </c>
      <c r="F129" s="205">
        <v>876</v>
      </c>
      <c r="G129" s="159" t="s">
        <v>35</v>
      </c>
      <c r="H129" s="160">
        <v>1</v>
      </c>
      <c r="I129" s="160">
        <v>71100000000</v>
      </c>
      <c r="J129" s="159" t="s">
        <v>218</v>
      </c>
      <c r="K129" s="217">
        <v>4252144.16</v>
      </c>
      <c r="L129" s="207">
        <v>43221</v>
      </c>
      <c r="M129" s="207">
        <v>43435</v>
      </c>
      <c r="N129" s="100" t="s">
        <v>61</v>
      </c>
      <c r="O129" s="208" t="s">
        <v>67</v>
      </c>
      <c r="P129" s="209">
        <v>42844</v>
      </c>
      <c r="Q129" s="213" t="s">
        <v>69</v>
      </c>
    </row>
    <row r="130" spans="1:17" s="173" customFormat="1" ht="36" x14ac:dyDescent="0.25">
      <c r="A130" s="62">
        <v>110</v>
      </c>
      <c r="B130" s="100" t="s">
        <v>269</v>
      </c>
      <c r="C130" s="204" t="s">
        <v>270</v>
      </c>
      <c r="D130" s="210" t="s">
        <v>313</v>
      </c>
      <c r="E130" s="159" t="s">
        <v>332</v>
      </c>
      <c r="F130" s="205">
        <v>876</v>
      </c>
      <c r="G130" s="159" t="s">
        <v>35</v>
      </c>
      <c r="H130" s="160">
        <v>1</v>
      </c>
      <c r="I130" s="160">
        <v>71100000000</v>
      </c>
      <c r="J130" s="159" t="s">
        <v>218</v>
      </c>
      <c r="K130" s="217">
        <v>12118229.479999999</v>
      </c>
      <c r="L130" s="207">
        <v>43221</v>
      </c>
      <c r="M130" s="207">
        <v>43435</v>
      </c>
      <c r="N130" s="100" t="s">
        <v>61</v>
      </c>
      <c r="O130" s="208" t="s">
        <v>67</v>
      </c>
      <c r="P130" s="209">
        <v>42849</v>
      </c>
      <c r="Q130" s="213" t="s">
        <v>69</v>
      </c>
    </row>
    <row r="131" spans="1:17" s="173" customFormat="1" ht="36" x14ac:dyDescent="0.25">
      <c r="A131" s="62">
        <v>111</v>
      </c>
      <c r="B131" s="100" t="s">
        <v>269</v>
      </c>
      <c r="C131" s="204" t="s">
        <v>270</v>
      </c>
      <c r="D131" s="210" t="s">
        <v>314</v>
      </c>
      <c r="E131" s="159" t="s">
        <v>332</v>
      </c>
      <c r="F131" s="205">
        <v>876</v>
      </c>
      <c r="G131" s="159" t="s">
        <v>35</v>
      </c>
      <c r="H131" s="160">
        <v>1</v>
      </c>
      <c r="I131" s="160">
        <v>71100000000</v>
      </c>
      <c r="J131" s="159" t="s">
        <v>218</v>
      </c>
      <c r="K131" s="217">
        <v>1329485.94</v>
      </c>
      <c r="L131" s="207">
        <v>43221</v>
      </c>
      <c r="M131" s="207">
        <v>43435</v>
      </c>
      <c r="N131" s="100" t="s">
        <v>61</v>
      </c>
      <c r="O131" s="208" t="s">
        <v>67</v>
      </c>
      <c r="P131" s="209">
        <v>42849</v>
      </c>
      <c r="Q131" s="213" t="s">
        <v>69</v>
      </c>
    </row>
    <row r="132" spans="1:17" s="173" customFormat="1" ht="36" x14ac:dyDescent="0.25">
      <c r="A132" s="62">
        <v>112</v>
      </c>
      <c r="B132" s="100" t="s">
        <v>269</v>
      </c>
      <c r="C132" s="204" t="s">
        <v>270</v>
      </c>
      <c r="D132" s="210" t="s">
        <v>315</v>
      </c>
      <c r="E132" s="159" t="s">
        <v>332</v>
      </c>
      <c r="F132" s="205">
        <v>876</v>
      </c>
      <c r="G132" s="159" t="s">
        <v>35</v>
      </c>
      <c r="H132" s="160">
        <v>1</v>
      </c>
      <c r="I132" s="160">
        <v>71100000000</v>
      </c>
      <c r="J132" s="159" t="s">
        <v>218</v>
      </c>
      <c r="K132" s="217">
        <v>639878.59999999986</v>
      </c>
      <c r="L132" s="207">
        <v>43221</v>
      </c>
      <c r="M132" s="207">
        <v>43435</v>
      </c>
      <c r="N132" s="100" t="s">
        <v>61</v>
      </c>
      <c r="O132" s="208" t="s">
        <v>67</v>
      </c>
      <c r="P132" s="209">
        <v>42849</v>
      </c>
      <c r="Q132" s="213" t="s">
        <v>69</v>
      </c>
    </row>
    <row r="133" spans="1:17" s="173" customFormat="1" ht="36" x14ac:dyDescent="0.25">
      <c r="A133" s="62">
        <v>113</v>
      </c>
      <c r="B133" s="100" t="s">
        <v>269</v>
      </c>
      <c r="C133" s="204" t="s">
        <v>270</v>
      </c>
      <c r="D133" s="210" t="s">
        <v>316</v>
      </c>
      <c r="E133" s="159" t="s">
        <v>332</v>
      </c>
      <c r="F133" s="205">
        <v>876</v>
      </c>
      <c r="G133" s="159" t="s">
        <v>35</v>
      </c>
      <c r="H133" s="160">
        <v>1</v>
      </c>
      <c r="I133" s="160">
        <v>71100000000</v>
      </c>
      <c r="J133" s="159" t="s">
        <v>218</v>
      </c>
      <c r="K133" s="217">
        <v>2404185.0999999996</v>
      </c>
      <c r="L133" s="207">
        <v>43221</v>
      </c>
      <c r="M133" s="207">
        <v>43435</v>
      </c>
      <c r="N133" s="100" t="s">
        <v>61</v>
      </c>
      <c r="O133" s="208" t="s">
        <v>67</v>
      </c>
      <c r="P133" s="209">
        <v>42850</v>
      </c>
      <c r="Q133" s="213" t="s">
        <v>69</v>
      </c>
    </row>
    <row r="134" spans="1:17" s="173" customFormat="1" ht="36" x14ac:dyDescent="0.25">
      <c r="A134" s="62">
        <v>114</v>
      </c>
      <c r="B134" s="100" t="s">
        <v>269</v>
      </c>
      <c r="C134" s="204" t="s">
        <v>270</v>
      </c>
      <c r="D134" s="210" t="s">
        <v>317</v>
      </c>
      <c r="E134" s="159" t="s">
        <v>332</v>
      </c>
      <c r="F134" s="205">
        <v>876</v>
      </c>
      <c r="G134" s="159" t="s">
        <v>35</v>
      </c>
      <c r="H134" s="160">
        <v>1</v>
      </c>
      <c r="I134" s="160">
        <v>71100000000</v>
      </c>
      <c r="J134" s="159" t="s">
        <v>218</v>
      </c>
      <c r="K134" s="217">
        <v>4212289.6599999992</v>
      </c>
      <c r="L134" s="207">
        <v>43221</v>
      </c>
      <c r="M134" s="207">
        <v>43435</v>
      </c>
      <c r="N134" s="100" t="s">
        <v>61</v>
      </c>
      <c r="O134" s="208" t="s">
        <v>67</v>
      </c>
      <c r="P134" s="209">
        <v>42850</v>
      </c>
      <c r="Q134" s="213" t="s">
        <v>69</v>
      </c>
    </row>
    <row r="135" spans="1:17" s="173" customFormat="1" ht="36" x14ac:dyDescent="0.25">
      <c r="A135" s="62">
        <v>115</v>
      </c>
      <c r="B135" s="100" t="s">
        <v>269</v>
      </c>
      <c r="C135" s="204" t="s">
        <v>270</v>
      </c>
      <c r="D135" s="210" t="s">
        <v>318</v>
      </c>
      <c r="E135" s="159" t="s">
        <v>332</v>
      </c>
      <c r="F135" s="205">
        <v>876</v>
      </c>
      <c r="G135" s="159" t="s">
        <v>35</v>
      </c>
      <c r="H135" s="160">
        <v>1</v>
      </c>
      <c r="I135" s="160">
        <v>71100000000</v>
      </c>
      <c r="J135" s="159" t="s">
        <v>218</v>
      </c>
      <c r="K135" s="217">
        <v>353627.12</v>
      </c>
      <c r="L135" s="207">
        <v>43221</v>
      </c>
      <c r="M135" s="207">
        <v>43435</v>
      </c>
      <c r="N135" s="100" t="s">
        <v>61</v>
      </c>
      <c r="O135" s="208" t="s">
        <v>67</v>
      </c>
      <c r="P135" s="209">
        <v>42850</v>
      </c>
      <c r="Q135" s="213" t="s">
        <v>69</v>
      </c>
    </row>
    <row r="136" spans="1:17" s="173" customFormat="1" ht="36" x14ac:dyDescent="0.25">
      <c r="A136" s="62">
        <v>116</v>
      </c>
      <c r="B136" s="100" t="s">
        <v>269</v>
      </c>
      <c r="C136" s="204" t="s">
        <v>270</v>
      </c>
      <c r="D136" s="210" t="s">
        <v>319</v>
      </c>
      <c r="E136" s="159" t="s">
        <v>332</v>
      </c>
      <c r="F136" s="205">
        <v>876</v>
      </c>
      <c r="G136" s="159" t="s">
        <v>35</v>
      </c>
      <c r="H136" s="160">
        <v>1</v>
      </c>
      <c r="I136" s="160">
        <v>71100000000</v>
      </c>
      <c r="J136" s="159" t="s">
        <v>218</v>
      </c>
      <c r="K136" s="217">
        <v>837389.36</v>
      </c>
      <c r="L136" s="207">
        <v>43221</v>
      </c>
      <c r="M136" s="207">
        <v>43435</v>
      </c>
      <c r="N136" s="100" t="s">
        <v>61</v>
      </c>
      <c r="O136" s="208" t="s">
        <v>67</v>
      </c>
      <c r="P136" s="209">
        <v>42850</v>
      </c>
      <c r="Q136" s="213" t="s">
        <v>69</v>
      </c>
    </row>
    <row r="137" spans="1:17" s="173" customFormat="1" ht="36" x14ac:dyDescent="0.25">
      <c r="A137" s="62">
        <v>117</v>
      </c>
      <c r="B137" s="100" t="s">
        <v>269</v>
      </c>
      <c r="C137" s="204" t="s">
        <v>270</v>
      </c>
      <c r="D137" s="210" t="s">
        <v>320</v>
      </c>
      <c r="E137" s="159" t="s">
        <v>332</v>
      </c>
      <c r="F137" s="205">
        <v>876</v>
      </c>
      <c r="G137" s="159" t="s">
        <v>35</v>
      </c>
      <c r="H137" s="160">
        <v>1</v>
      </c>
      <c r="I137" s="160">
        <v>71100000000</v>
      </c>
      <c r="J137" s="159" t="s">
        <v>218</v>
      </c>
      <c r="K137" s="217">
        <v>1516020.3399999999</v>
      </c>
      <c r="L137" s="207">
        <v>43221</v>
      </c>
      <c r="M137" s="207">
        <v>43435</v>
      </c>
      <c r="N137" s="100" t="s">
        <v>61</v>
      </c>
      <c r="O137" s="208" t="s">
        <v>67</v>
      </c>
      <c r="P137" s="209">
        <v>42851</v>
      </c>
      <c r="Q137" s="213" t="s">
        <v>69</v>
      </c>
    </row>
    <row r="138" spans="1:17" s="173" customFormat="1" ht="36" x14ac:dyDescent="0.25">
      <c r="A138" s="62">
        <v>118</v>
      </c>
      <c r="B138" s="100" t="s">
        <v>269</v>
      </c>
      <c r="C138" s="204" t="s">
        <v>270</v>
      </c>
      <c r="D138" s="210" t="s">
        <v>321</v>
      </c>
      <c r="E138" s="159" t="s">
        <v>332</v>
      </c>
      <c r="F138" s="205">
        <v>876</v>
      </c>
      <c r="G138" s="159" t="s">
        <v>35</v>
      </c>
      <c r="H138" s="160">
        <v>1</v>
      </c>
      <c r="I138" s="160">
        <v>71100000000</v>
      </c>
      <c r="J138" s="159" t="s">
        <v>218</v>
      </c>
      <c r="K138" s="217">
        <v>1544775.76</v>
      </c>
      <c r="L138" s="207">
        <v>43221</v>
      </c>
      <c r="M138" s="207">
        <v>43435</v>
      </c>
      <c r="N138" s="100" t="s">
        <v>61</v>
      </c>
      <c r="O138" s="208" t="s">
        <v>67</v>
      </c>
      <c r="P138" s="209">
        <v>42851</v>
      </c>
      <c r="Q138" s="213" t="s">
        <v>69</v>
      </c>
    </row>
    <row r="139" spans="1:17" s="173" customFormat="1" ht="36" x14ac:dyDescent="0.25">
      <c r="A139" s="62">
        <v>119</v>
      </c>
      <c r="B139" s="100" t="s">
        <v>269</v>
      </c>
      <c r="C139" s="204" t="s">
        <v>270</v>
      </c>
      <c r="D139" s="210" t="s">
        <v>322</v>
      </c>
      <c r="E139" s="159" t="s">
        <v>332</v>
      </c>
      <c r="F139" s="205">
        <v>876</v>
      </c>
      <c r="G139" s="159" t="s">
        <v>35</v>
      </c>
      <c r="H139" s="160">
        <v>1</v>
      </c>
      <c r="I139" s="160">
        <v>71100000000</v>
      </c>
      <c r="J139" s="159" t="s">
        <v>218</v>
      </c>
      <c r="K139" s="217">
        <v>618151.26</v>
      </c>
      <c r="L139" s="207">
        <v>43221</v>
      </c>
      <c r="M139" s="207">
        <v>43435</v>
      </c>
      <c r="N139" s="100" t="s">
        <v>61</v>
      </c>
      <c r="O139" s="208" t="s">
        <v>67</v>
      </c>
      <c r="P139" s="209">
        <v>42851</v>
      </c>
      <c r="Q139" s="213" t="s">
        <v>69</v>
      </c>
    </row>
    <row r="140" spans="1:17" s="173" customFormat="1" ht="36" x14ac:dyDescent="0.25">
      <c r="A140" s="62">
        <v>120</v>
      </c>
      <c r="B140" s="100" t="s">
        <v>269</v>
      </c>
      <c r="C140" s="204" t="s">
        <v>270</v>
      </c>
      <c r="D140" s="210" t="s">
        <v>323</v>
      </c>
      <c r="E140" s="159" t="s">
        <v>332</v>
      </c>
      <c r="F140" s="205">
        <v>876</v>
      </c>
      <c r="G140" s="159" t="s">
        <v>35</v>
      </c>
      <c r="H140" s="160">
        <v>1</v>
      </c>
      <c r="I140" s="160">
        <v>71100000000</v>
      </c>
      <c r="J140" s="159" t="s">
        <v>218</v>
      </c>
      <c r="K140" s="217">
        <v>2450831.6799999997</v>
      </c>
      <c r="L140" s="207">
        <v>43221</v>
      </c>
      <c r="M140" s="207">
        <v>43435</v>
      </c>
      <c r="N140" s="100" t="s">
        <v>61</v>
      </c>
      <c r="O140" s="208" t="s">
        <v>67</v>
      </c>
      <c r="P140" s="209">
        <v>42851</v>
      </c>
      <c r="Q140" s="213" t="s">
        <v>69</v>
      </c>
    </row>
    <row r="141" spans="1:17" s="173" customFormat="1" ht="36" x14ac:dyDescent="0.25">
      <c r="A141" s="62">
        <v>121</v>
      </c>
      <c r="B141" s="100" t="s">
        <v>269</v>
      </c>
      <c r="C141" s="204" t="s">
        <v>270</v>
      </c>
      <c r="D141" s="210" t="s">
        <v>324</v>
      </c>
      <c r="E141" s="159" t="s">
        <v>332</v>
      </c>
      <c r="F141" s="205">
        <v>876</v>
      </c>
      <c r="G141" s="159" t="s">
        <v>35</v>
      </c>
      <c r="H141" s="160">
        <v>1</v>
      </c>
      <c r="I141" s="160">
        <v>71100000000</v>
      </c>
      <c r="J141" s="159" t="s">
        <v>218</v>
      </c>
      <c r="K141" s="217">
        <v>812832.37999999989</v>
      </c>
      <c r="L141" s="207">
        <v>43221</v>
      </c>
      <c r="M141" s="207">
        <v>43435</v>
      </c>
      <c r="N141" s="100" t="s">
        <v>61</v>
      </c>
      <c r="O141" s="208" t="s">
        <v>67</v>
      </c>
      <c r="P141" s="209">
        <v>42852</v>
      </c>
      <c r="Q141" s="213" t="s">
        <v>69</v>
      </c>
    </row>
    <row r="142" spans="1:17" s="173" customFormat="1" ht="36" x14ac:dyDescent="0.25">
      <c r="A142" s="62">
        <v>122</v>
      </c>
      <c r="B142" s="100" t="s">
        <v>269</v>
      </c>
      <c r="C142" s="204" t="s">
        <v>270</v>
      </c>
      <c r="D142" s="210" t="s">
        <v>325</v>
      </c>
      <c r="E142" s="159" t="s">
        <v>332</v>
      </c>
      <c r="F142" s="205">
        <v>876</v>
      </c>
      <c r="G142" s="159" t="s">
        <v>35</v>
      </c>
      <c r="H142" s="160">
        <v>1</v>
      </c>
      <c r="I142" s="160">
        <v>71100000000</v>
      </c>
      <c r="J142" s="159" t="s">
        <v>218</v>
      </c>
      <c r="K142" s="217">
        <v>3334605.6599999997</v>
      </c>
      <c r="L142" s="207">
        <v>43221</v>
      </c>
      <c r="M142" s="207">
        <v>43435</v>
      </c>
      <c r="N142" s="100" t="s">
        <v>61</v>
      </c>
      <c r="O142" s="208" t="s">
        <v>67</v>
      </c>
      <c r="P142" s="209">
        <v>42852</v>
      </c>
      <c r="Q142" s="213" t="s">
        <v>69</v>
      </c>
    </row>
    <row r="143" spans="1:17" s="173" customFormat="1" ht="36" x14ac:dyDescent="0.25">
      <c r="A143" s="62">
        <v>123</v>
      </c>
      <c r="B143" s="100" t="s">
        <v>73</v>
      </c>
      <c r="C143" s="100" t="s">
        <v>73</v>
      </c>
      <c r="D143" s="210" t="s">
        <v>333</v>
      </c>
      <c r="E143" s="159" t="s">
        <v>332</v>
      </c>
      <c r="F143" s="205">
        <v>876</v>
      </c>
      <c r="G143" s="159" t="s">
        <v>35</v>
      </c>
      <c r="H143" s="160">
        <v>1</v>
      </c>
      <c r="I143" s="160">
        <v>71100000000</v>
      </c>
      <c r="J143" s="159" t="s">
        <v>218</v>
      </c>
      <c r="K143" s="217">
        <v>16701955.999999998</v>
      </c>
      <c r="L143" s="207">
        <v>43252</v>
      </c>
      <c r="M143" s="207">
        <v>43435</v>
      </c>
      <c r="N143" s="100" t="s">
        <v>61</v>
      </c>
      <c r="O143" s="208" t="s">
        <v>67</v>
      </c>
      <c r="P143" s="212">
        <v>43235</v>
      </c>
      <c r="Q143" s="213" t="s">
        <v>69</v>
      </c>
    </row>
    <row r="144" spans="1:17" s="173" customFormat="1" ht="36" x14ac:dyDescent="0.25">
      <c r="A144" s="62">
        <v>124</v>
      </c>
      <c r="B144" s="100" t="s">
        <v>73</v>
      </c>
      <c r="C144" s="100" t="s">
        <v>73</v>
      </c>
      <c r="D144" s="210" t="s">
        <v>326</v>
      </c>
      <c r="E144" s="159" t="s">
        <v>332</v>
      </c>
      <c r="F144" s="205">
        <v>876</v>
      </c>
      <c r="G144" s="159" t="s">
        <v>35</v>
      </c>
      <c r="H144" s="160">
        <v>1</v>
      </c>
      <c r="I144" s="160">
        <v>71100000000</v>
      </c>
      <c r="J144" s="159" t="s">
        <v>218</v>
      </c>
      <c r="K144" s="217">
        <v>1850346.0584</v>
      </c>
      <c r="L144" s="207">
        <v>43252</v>
      </c>
      <c r="M144" s="207">
        <v>43435</v>
      </c>
      <c r="N144" s="100" t="s">
        <v>61</v>
      </c>
      <c r="O144" s="208" t="s">
        <v>67</v>
      </c>
      <c r="P144" s="212">
        <v>43237</v>
      </c>
      <c r="Q144" s="213" t="s">
        <v>69</v>
      </c>
    </row>
    <row r="145" spans="1:17" s="173" customFormat="1" ht="36" x14ac:dyDescent="0.25">
      <c r="A145" s="62">
        <v>125</v>
      </c>
      <c r="B145" s="100" t="s">
        <v>73</v>
      </c>
      <c r="C145" s="100" t="s">
        <v>73</v>
      </c>
      <c r="D145" s="210" t="s">
        <v>327</v>
      </c>
      <c r="E145" s="159" t="s">
        <v>332</v>
      </c>
      <c r="F145" s="205">
        <v>876</v>
      </c>
      <c r="G145" s="159" t="s">
        <v>35</v>
      </c>
      <c r="H145" s="160">
        <v>1</v>
      </c>
      <c r="I145" s="160">
        <v>71100000000</v>
      </c>
      <c r="J145" s="159" t="s">
        <v>218</v>
      </c>
      <c r="K145" s="217">
        <v>1964557.0784</v>
      </c>
      <c r="L145" s="207">
        <v>43252</v>
      </c>
      <c r="M145" s="207">
        <v>43435</v>
      </c>
      <c r="N145" s="100" t="s">
        <v>61</v>
      </c>
      <c r="O145" s="208" t="s">
        <v>67</v>
      </c>
      <c r="P145" s="212">
        <v>43237</v>
      </c>
      <c r="Q145" s="213" t="s">
        <v>69</v>
      </c>
    </row>
    <row r="146" spans="1:17" s="173" customFormat="1" ht="36" x14ac:dyDescent="0.25">
      <c r="A146" s="62">
        <v>126</v>
      </c>
      <c r="B146" s="100" t="s">
        <v>73</v>
      </c>
      <c r="C146" s="100" t="s">
        <v>73</v>
      </c>
      <c r="D146" s="210" t="s">
        <v>328</v>
      </c>
      <c r="E146" s="159" t="s">
        <v>332</v>
      </c>
      <c r="F146" s="205">
        <v>876</v>
      </c>
      <c r="G146" s="159" t="s">
        <v>35</v>
      </c>
      <c r="H146" s="160">
        <v>1</v>
      </c>
      <c r="I146" s="160">
        <v>71100000000</v>
      </c>
      <c r="J146" s="159" t="s">
        <v>218</v>
      </c>
      <c r="K146" s="217">
        <v>1964557.0784</v>
      </c>
      <c r="L146" s="207">
        <v>43252</v>
      </c>
      <c r="M146" s="207">
        <v>43435</v>
      </c>
      <c r="N146" s="100" t="s">
        <v>61</v>
      </c>
      <c r="O146" s="208" t="s">
        <v>67</v>
      </c>
      <c r="P146" s="212">
        <v>43237</v>
      </c>
      <c r="Q146" s="213" t="s">
        <v>69</v>
      </c>
    </row>
    <row r="147" spans="1:17" s="173" customFormat="1" ht="36" x14ac:dyDescent="0.25">
      <c r="A147" s="62">
        <v>127</v>
      </c>
      <c r="B147" s="100" t="s">
        <v>73</v>
      </c>
      <c r="C147" s="100" t="s">
        <v>73</v>
      </c>
      <c r="D147" s="210" t="s">
        <v>329</v>
      </c>
      <c r="E147" s="159" t="s">
        <v>332</v>
      </c>
      <c r="F147" s="205">
        <v>876</v>
      </c>
      <c r="G147" s="159" t="s">
        <v>35</v>
      </c>
      <c r="H147" s="160">
        <v>1</v>
      </c>
      <c r="I147" s="160">
        <v>71100000000</v>
      </c>
      <c r="J147" s="159" t="s">
        <v>218</v>
      </c>
      <c r="K147" s="217">
        <v>1894457.9983999999</v>
      </c>
      <c r="L147" s="207">
        <v>43252</v>
      </c>
      <c r="M147" s="207">
        <v>43435</v>
      </c>
      <c r="N147" s="100" t="s">
        <v>61</v>
      </c>
      <c r="O147" s="208" t="s">
        <v>67</v>
      </c>
      <c r="P147" s="212">
        <v>43237</v>
      </c>
      <c r="Q147" s="213" t="s">
        <v>69</v>
      </c>
    </row>
    <row r="148" spans="1:17" s="173" customFormat="1" ht="36" x14ac:dyDescent="0.25">
      <c r="A148" s="62">
        <v>128</v>
      </c>
      <c r="B148" s="100" t="s">
        <v>73</v>
      </c>
      <c r="C148" s="100" t="s">
        <v>73</v>
      </c>
      <c r="D148" s="210" t="s">
        <v>330</v>
      </c>
      <c r="E148" s="159" t="s">
        <v>332</v>
      </c>
      <c r="F148" s="205">
        <v>876</v>
      </c>
      <c r="G148" s="159" t="s">
        <v>35</v>
      </c>
      <c r="H148" s="160">
        <v>1</v>
      </c>
      <c r="I148" s="160">
        <v>71100000000</v>
      </c>
      <c r="J148" s="159" t="s">
        <v>218</v>
      </c>
      <c r="K148" s="217">
        <v>1964557.0784</v>
      </c>
      <c r="L148" s="207">
        <v>43252</v>
      </c>
      <c r="M148" s="207">
        <v>43435</v>
      </c>
      <c r="N148" s="100" t="s">
        <v>61</v>
      </c>
      <c r="O148" s="208" t="s">
        <v>67</v>
      </c>
      <c r="P148" s="212">
        <v>43237</v>
      </c>
      <c r="Q148" s="213" t="s">
        <v>69</v>
      </c>
    </row>
    <row r="149" spans="1:17" s="173" customFormat="1" ht="36" x14ac:dyDescent="0.25">
      <c r="A149" s="62">
        <v>129</v>
      </c>
      <c r="B149" s="100" t="s">
        <v>73</v>
      </c>
      <c r="C149" s="100" t="s">
        <v>73</v>
      </c>
      <c r="D149" s="210" t="s">
        <v>331</v>
      </c>
      <c r="E149" s="159" t="s">
        <v>332</v>
      </c>
      <c r="F149" s="205">
        <v>876</v>
      </c>
      <c r="G149" s="159" t="s">
        <v>35</v>
      </c>
      <c r="H149" s="160">
        <v>1</v>
      </c>
      <c r="I149" s="160">
        <v>71100000000</v>
      </c>
      <c r="J149" s="159" t="s">
        <v>218</v>
      </c>
      <c r="K149" s="217">
        <v>2081277.9583999999</v>
      </c>
      <c r="L149" s="207">
        <v>43252</v>
      </c>
      <c r="M149" s="207">
        <v>43435</v>
      </c>
      <c r="N149" s="100" t="s">
        <v>61</v>
      </c>
      <c r="O149" s="208" t="s">
        <v>67</v>
      </c>
      <c r="P149" s="212">
        <v>43237</v>
      </c>
      <c r="Q149" s="213" t="s">
        <v>69</v>
      </c>
    </row>
    <row r="150" spans="1:17" s="36" customFormat="1" x14ac:dyDescent="0.25">
      <c r="A150" s="40"/>
      <c r="B150" s="40"/>
      <c r="C150" s="43"/>
      <c r="D150" s="41" t="s">
        <v>59</v>
      </c>
      <c r="E150" s="40"/>
      <c r="F150" s="42"/>
      <c r="G150" s="42"/>
      <c r="H150" s="43"/>
      <c r="I150" s="43"/>
      <c r="J150" s="40"/>
      <c r="K150" s="216"/>
      <c r="L150" s="218"/>
      <c r="M150" s="218"/>
      <c r="N150" s="40"/>
      <c r="O150" s="40"/>
      <c r="P150" s="82"/>
    </row>
    <row r="151" spans="1:17" s="36" customFormat="1" ht="36" x14ac:dyDescent="0.25">
      <c r="A151" s="62">
        <v>130</v>
      </c>
      <c r="B151" s="64" t="s">
        <v>37</v>
      </c>
      <c r="C151" s="64" t="s">
        <v>38</v>
      </c>
      <c r="D151" s="85" t="s">
        <v>71</v>
      </c>
      <c r="E151" s="66" t="s">
        <v>34</v>
      </c>
      <c r="F151" s="53">
        <v>796</v>
      </c>
      <c r="G151" s="53" t="s">
        <v>39</v>
      </c>
      <c r="H151" s="45">
        <v>5</v>
      </c>
      <c r="I151" s="53">
        <v>71100000000</v>
      </c>
      <c r="J151" s="53" t="s">
        <v>218</v>
      </c>
      <c r="K151" s="76">
        <v>153000</v>
      </c>
      <c r="L151" s="80">
        <v>43345</v>
      </c>
      <c r="M151" s="68">
        <v>43438</v>
      </c>
      <c r="N151" s="71" t="s">
        <v>40</v>
      </c>
      <c r="O151" s="44" t="s">
        <v>68</v>
      </c>
      <c r="P151" s="88">
        <v>43345</v>
      </c>
      <c r="Q151" s="36" t="s">
        <v>69</v>
      </c>
    </row>
    <row r="152" spans="1:17" s="36" customFormat="1" ht="51" customHeight="1" x14ac:dyDescent="0.25">
      <c r="A152" s="62">
        <v>131</v>
      </c>
      <c r="B152" s="83" t="s">
        <v>53</v>
      </c>
      <c r="C152" s="83" t="s">
        <v>72</v>
      </c>
      <c r="D152" s="81" t="s">
        <v>66</v>
      </c>
      <c r="E152" s="66" t="s">
        <v>34</v>
      </c>
      <c r="F152" s="53">
        <v>796</v>
      </c>
      <c r="G152" s="53" t="s">
        <v>39</v>
      </c>
      <c r="H152" s="45">
        <v>22</v>
      </c>
      <c r="I152" s="53">
        <v>71100000000</v>
      </c>
      <c r="J152" s="53" t="s">
        <v>218</v>
      </c>
      <c r="K152" s="76">
        <v>640000</v>
      </c>
      <c r="L152" s="80">
        <v>43345</v>
      </c>
      <c r="M152" s="68">
        <v>43438</v>
      </c>
      <c r="N152" s="71" t="s">
        <v>40</v>
      </c>
      <c r="O152" s="44" t="s">
        <v>68</v>
      </c>
      <c r="P152" s="88">
        <v>43346</v>
      </c>
    </row>
    <row r="153" spans="1:17" s="105" customFormat="1" ht="42.75" customHeight="1" x14ac:dyDescent="0.2">
      <c r="A153" s="62">
        <v>132</v>
      </c>
      <c r="B153" s="90" t="s">
        <v>76</v>
      </c>
      <c r="C153" s="90" t="s">
        <v>76</v>
      </c>
      <c r="D153" s="65" t="s">
        <v>103</v>
      </c>
      <c r="E153" s="65" t="s">
        <v>34</v>
      </c>
      <c r="F153" s="66">
        <v>876</v>
      </c>
      <c r="G153" s="53" t="s">
        <v>35</v>
      </c>
      <c r="H153" s="53">
        <v>1</v>
      </c>
      <c r="I153" s="53">
        <v>71100000000</v>
      </c>
      <c r="J153" s="53" t="s">
        <v>218</v>
      </c>
      <c r="K153" s="91">
        <v>1475000</v>
      </c>
      <c r="L153" s="109">
        <v>43301</v>
      </c>
      <c r="M153" s="99">
        <v>43435</v>
      </c>
      <c r="N153" s="99" t="s">
        <v>61</v>
      </c>
      <c r="O153" s="101" t="s">
        <v>67</v>
      </c>
      <c r="P153" s="98">
        <v>43282</v>
      </c>
    </row>
    <row r="154" spans="1:17" s="105" customFormat="1" ht="77.25" customHeight="1" x14ac:dyDescent="0.2">
      <c r="A154" s="62">
        <v>133</v>
      </c>
      <c r="B154" s="90" t="s">
        <v>76</v>
      </c>
      <c r="C154" s="90" t="s">
        <v>76</v>
      </c>
      <c r="D154" s="65" t="s">
        <v>104</v>
      </c>
      <c r="E154" s="65" t="s">
        <v>34</v>
      </c>
      <c r="F154" s="66">
        <v>876</v>
      </c>
      <c r="G154" s="53" t="s">
        <v>35</v>
      </c>
      <c r="H154" s="53">
        <v>1</v>
      </c>
      <c r="I154" s="53">
        <v>71100000000</v>
      </c>
      <c r="J154" s="53" t="s">
        <v>218</v>
      </c>
      <c r="K154" s="91">
        <v>3557700</v>
      </c>
      <c r="L154" s="97">
        <v>43301</v>
      </c>
      <c r="M154" s="99">
        <v>43435</v>
      </c>
      <c r="N154" s="99" t="s">
        <v>61</v>
      </c>
      <c r="O154" s="101" t="s">
        <v>67</v>
      </c>
      <c r="P154" s="98">
        <v>43282</v>
      </c>
    </row>
    <row r="155" spans="1:17" s="124" customFormat="1" ht="36" x14ac:dyDescent="0.25">
      <c r="A155" s="245">
        <v>134</v>
      </c>
      <c r="B155" s="134" t="s">
        <v>137</v>
      </c>
      <c r="C155" s="134" t="s">
        <v>137</v>
      </c>
      <c r="D155" s="126" t="s">
        <v>138</v>
      </c>
      <c r="E155" s="126" t="s">
        <v>34</v>
      </c>
      <c r="F155" s="123">
        <v>796</v>
      </c>
      <c r="G155" s="123" t="s">
        <v>113</v>
      </c>
      <c r="H155" s="123">
        <v>1</v>
      </c>
      <c r="I155" s="251">
        <v>71100000000</v>
      </c>
      <c r="J155" s="251" t="s">
        <v>218</v>
      </c>
      <c r="K155" s="133">
        <v>200600</v>
      </c>
      <c r="L155" s="254">
        <v>43283</v>
      </c>
      <c r="M155" s="254">
        <v>43465</v>
      </c>
      <c r="N155" s="134" t="s">
        <v>127</v>
      </c>
      <c r="O155" s="134" t="s">
        <v>68</v>
      </c>
      <c r="P155" s="132" t="s">
        <v>139</v>
      </c>
    </row>
    <row r="156" spans="1:17" s="124" customFormat="1" ht="36" x14ac:dyDescent="0.25">
      <c r="A156" s="62">
        <v>135</v>
      </c>
      <c r="B156" s="120" t="s">
        <v>37</v>
      </c>
      <c r="C156" s="120" t="s">
        <v>37</v>
      </c>
      <c r="D156" s="137" t="s">
        <v>140</v>
      </c>
      <c r="E156" s="137" t="s">
        <v>34</v>
      </c>
      <c r="F156" s="112">
        <v>796</v>
      </c>
      <c r="G156" s="112" t="s">
        <v>113</v>
      </c>
      <c r="H156" s="112">
        <v>1</v>
      </c>
      <c r="I156" s="53">
        <v>71100000000</v>
      </c>
      <c r="J156" s="53" t="s">
        <v>218</v>
      </c>
      <c r="K156" s="121">
        <v>177000</v>
      </c>
      <c r="L156" s="122">
        <v>43284</v>
      </c>
      <c r="M156" s="122">
        <v>43465</v>
      </c>
      <c r="N156" s="120" t="s">
        <v>127</v>
      </c>
      <c r="O156" s="120" t="s">
        <v>68</v>
      </c>
      <c r="P156" s="253" t="s">
        <v>139</v>
      </c>
      <c r="Q156" s="124" t="s">
        <v>69</v>
      </c>
    </row>
    <row r="157" spans="1:17" s="36" customFormat="1" ht="36" x14ac:dyDescent="0.25">
      <c r="A157" s="72">
        <v>136</v>
      </c>
      <c r="B157" s="255" t="s">
        <v>73</v>
      </c>
      <c r="C157" s="255" t="s">
        <v>74</v>
      </c>
      <c r="D157" s="256" t="s">
        <v>220</v>
      </c>
      <c r="E157" s="257" t="s">
        <v>34</v>
      </c>
      <c r="F157" s="258">
        <v>876</v>
      </c>
      <c r="G157" s="258" t="s">
        <v>35</v>
      </c>
      <c r="H157" s="258">
        <v>1</v>
      </c>
      <c r="I157" s="258">
        <v>71100000000</v>
      </c>
      <c r="J157" s="258" t="s">
        <v>218</v>
      </c>
      <c r="K157" s="214">
        <v>118700</v>
      </c>
      <c r="L157" s="259">
        <v>43345</v>
      </c>
      <c r="M157" s="260">
        <v>43438</v>
      </c>
      <c r="N157" s="258" t="s">
        <v>61</v>
      </c>
      <c r="O157" s="44" t="s">
        <v>67</v>
      </c>
      <c r="P157" s="77">
        <v>43254</v>
      </c>
      <c r="Q157" s="36" t="s">
        <v>69</v>
      </c>
    </row>
    <row r="158" spans="1:17" s="36" customFormat="1" x14ac:dyDescent="0.25">
      <c r="A158" s="40"/>
      <c r="B158" s="40"/>
      <c r="C158" s="43"/>
      <c r="D158" s="41" t="s">
        <v>25</v>
      </c>
      <c r="E158" s="40"/>
      <c r="F158" s="42"/>
      <c r="G158" s="42"/>
      <c r="H158" s="43"/>
      <c r="I158" s="43"/>
      <c r="J158" s="40"/>
      <c r="K158" s="216"/>
      <c r="L158" s="218"/>
      <c r="M158" s="218"/>
      <c r="N158" s="40"/>
      <c r="O158" s="40"/>
      <c r="P158" s="82"/>
    </row>
    <row r="159" spans="1:17" s="36" customFormat="1" ht="34.5" customHeight="1" x14ac:dyDescent="0.25">
      <c r="A159" s="62">
        <v>137</v>
      </c>
      <c r="B159" s="83" t="s">
        <v>76</v>
      </c>
      <c r="C159" s="83" t="s">
        <v>76</v>
      </c>
      <c r="D159" s="74" t="s">
        <v>58</v>
      </c>
      <c r="E159" s="66" t="s">
        <v>34</v>
      </c>
      <c r="F159" s="53">
        <v>876</v>
      </c>
      <c r="G159" s="53" t="s">
        <v>35</v>
      </c>
      <c r="H159" s="53">
        <v>1</v>
      </c>
      <c r="I159" s="53">
        <v>71100000000</v>
      </c>
      <c r="J159" s="53" t="s">
        <v>218</v>
      </c>
      <c r="K159" s="76">
        <v>150000</v>
      </c>
      <c r="L159" s="68">
        <v>43376</v>
      </c>
      <c r="M159" s="68">
        <v>43528</v>
      </c>
      <c r="N159" s="53" t="s">
        <v>61</v>
      </c>
      <c r="O159" s="44" t="s">
        <v>67</v>
      </c>
      <c r="P159" s="88">
        <v>43375</v>
      </c>
    </row>
    <row r="160" spans="1:17" s="36" customFormat="1" ht="60" x14ac:dyDescent="0.25">
      <c r="A160" s="62">
        <v>138</v>
      </c>
      <c r="B160" s="53" t="s">
        <v>50</v>
      </c>
      <c r="C160" s="83" t="s">
        <v>51</v>
      </c>
      <c r="D160" s="66" t="s">
        <v>52</v>
      </c>
      <c r="E160" s="66" t="s">
        <v>34</v>
      </c>
      <c r="F160" s="53">
        <v>876</v>
      </c>
      <c r="G160" s="53" t="s">
        <v>35</v>
      </c>
      <c r="H160" s="53">
        <v>1</v>
      </c>
      <c r="I160" s="53">
        <v>71100000000</v>
      </c>
      <c r="J160" s="53" t="s">
        <v>218</v>
      </c>
      <c r="K160" s="67">
        <v>2200000</v>
      </c>
      <c r="L160" s="68">
        <v>43390</v>
      </c>
      <c r="M160" s="68">
        <v>43817</v>
      </c>
      <c r="N160" s="53" t="s">
        <v>61</v>
      </c>
      <c r="O160" s="53" t="s">
        <v>67</v>
      </c>
      <c r="P160" s="70">
        <v>43376</v>
      </c>
    </row>
    <row r="161" spans="1:17" s="36" customFormat="1" ht="36" x14ac:dyDescent="0.25">
      <c r="A161" s="62">
        <v>139</v>
      </c>
      <c r="B161" s="84" t="s">
        <v>53</v>
      </c>
      <c r="C161" s="84" t="s">
        <v>54</v>
      </c>
      <c r="D161" s="53" t="s">
        <v>55</v>
      </c>
      <c r="E161" s="63" t="s">
        <v>34</v>
      </c>
      <c r="F161" s="53">
        <v>876</v>
      </c>
      <c r="G161" s="53" t="s">
        <v>35</v>
      </c>
      <c r="H161" s="53">
        <v>1</v>
      </c>
      <c r="I161" s="53">
        <v>71100000000</v>
      </c>
      <c r="J161" s="53" t="s">
        <v>218</v>
      </c>
      <c r="K161" s="67">
        <v>277000</v>
      </c>
      <c r="L161" s="68">
        <v>43405</v>
      </c>
      <c r="M161" s="68">
        <v>43801</v>
      </c>
      <c r="N161" s="86" t="s">
        <v>40</v>
      </c>
      <c r="O161" s="69" t="s">
        <v>68</v>
      </c>
      <c r="P161" s="82">
        <v>43408</v>
      </c>
    </row>
    <row r="162" spans="1:17" s="36" customFormat="1" ht="36" x14ac:dyDescent="0.25">
      <c r="A162" s="62">
        <v>140</v>
      </c>
      <c r="B162" s="62" t="s">
        <v>43</v>
      </c>
      <c r="C162" s="62" t="s">
        <v>56</v>
      </c>
      <c r="D162" s="66" t="s">
        <v>57</v>
      </c>
      <c r="E162" s="66" t="s">
        <v>34</v>
      </c>
      <c r="F162" s="53">
        <v>876</v>
      </c>
      <c r="G162" s="53" t="s">
        <v>35</v>
      </c>
      <c r="H162" s="53">
        <v>1</v>
      </c>
      <c r="I162" s="53">
        <v>71100000000</v>
      </c>
      <c r="J162" s="53" t="s">
        <v>218</v>
      </c>
      <c r="K162" s="67">
        <v>671900</v>
      </c>
      <c r="L162" s="68">
        <v>43435</v>
      </c>
      <c r="M162" s="68">
        <v>43808</v>
      </c>
      <c r="N162" s="53" t="s">
        <v>36</v>
      </c>
      <c r="O162" s="53" t="s">
        <v>67</v>
      </c>
      <c r="P162" s="82">
        <v>43432</v>
      </c>
    </row>
    <row r="163" spans="1:17" s="114" customFormat="1" ht="25.5" customHeight="1" x14ac:dyDescent="0.2">
      <c r="A163" s="62">
        <v>141</v>
      </c>
      <c r="B163" s="90" t="s">
        <v>109</v>
      </c>
      <c r="C163" s="90" t="s">
        <v>109</v>
      </c>
      <c r="D163" s="65" t="s">
        <v>110</v>
      </c>
      <c r="E163" s="66" t="s">
        <v>108</v>
      </c>
      <c r="F163" s="53">
        <v>876</v>
      </c>
      <c r="G163" s="53" t="s">
        <v>35</v>
      </c>
      <c r="H163" s="53">
        <v>1</v>
      </c>
      <c r="I163" s="53">
        <v>71100000000</v>
      </c>
      <c r="J163" s="53" t="s">
        <v>218</v>
      </c>
      <c r="K163" s="91">
        <v>2817000</v>
      </c>
      <c r="L163" s="97">
        <v>43374</v>
      </c>
      <c r="M163" s="97">
        <v>43800</v>
      </c>
      <c r="N163" s="53" t="s">
        <v>61</v>
      </c>
      <c r="O163" s="90" t="s">
        <v>68</v>
      </c>
      <c r="P163" s="77">
        <v>42985</v>
      </c>
    </row>
    <row r="164" spans="1:17" s="114" customFormat="1" ht="25.5" customHeight="1" x14ac:dyDescent="0.2">
      <c r="A164" s="62">
        <v>142</v>
      </c>
      <c r="B164" s="90" t="s">
        <v>111</v>
      </c>
      <c r="C164" s="90" t="s">
        <v>111</v>
      </c>
      <c r="D164" s="65" t="s">
        <v>112</v>
      </c>
      <c r="E164" s="66" t="s">
        <v>108</v>
      </c>
      <c r="F164" s="53">
        <v>796</v>
      </c>
      <c r="G164" s="53" t="s">
        <v>113</v>
      </c>
      <c r="H164" s="53">
        <v>200</v>
      </c>
      <c r="I164" s="53">
        <v>71100000000</v>
      </c>
      <c r="J164" s="53" t="s">
        <v>218</v>
      </c>
      <c r="K164" s="91">
        <v>377600</v>
      </c>
      <c r="L164" s="97">
        <v>43374</v>
      </c>
      <c r="M164" s="97">
        <v>43435</v>
      </c>
      <c r="N164" s="53" t="s">
        <v>40</v>
      </c>
      <c r="O164" s="90" t="s">
        <v>67</v>
      </c>
      <c r="P164" s="77">
        <v>43350</v>
      </c>
      <c r="Q164" s="114" t="s">
        <v>69</v>
      </c>
    </row>
    <row r="165" spans="1:17" s="114" customFormat="1" ht="25.5" customHeight="1" x14ac:dyDescent="0.2">
      <c r="A165" s="62">
        <v>143</v>
      </c>
      <c r="B165" s="112" t="s">
        <v>114</v>
      </c>
      <c r="C165" s="112" t="s">
        <v>115</v>
      </c>
      <c r="D165" s="137" t="s">
        <v>116</v>
      </c>
      <c r="E165" s="66" t="s">
        <v>108</v>
      </c>
      <c r="F165" s="53">
        <v>876</v>
      </c>
      <c r="G165" s="53" t="s">
        <v>35</v>
      </c>
      <c r="H165" s="53">
        <v>1</v>
      </c>
      <c r="I165" s="53">
        <v>71100000000</v>
      </c>
      <c r="J165" s="53" t="s">
        <v>218</v>
      </c>
      <c r="K165" s="91">
        <v>480000</v>
      </c>
      <c r="L165" s="97">
        <v>43405</v>
      </c>
      <c r="M165" s="97">
        <v>43800</v>
      </c>
      <c r="N165" s="53" t="s">
        <v>40</v>
      </c>
      <c r="O165" s="90" t="s">
        <v>68</v>
      </c>
      <c r="P165" s="77">
        <v>43380</v>
      </c>
      <c r="Q165" s="114" t="s">
        <v>69</v>
      </c>
    </row>
    <row r="166" spans="1:17" s="114" customFormat="1" ht="34.5" customHeight="1" x14ac:dyDescent="0.2">
      <c r="A166" s="62">
        <v>144</v>
      </c>
      <c r="B166" s="120" t="s">
        <v>123</v>
      </c>
      <c r="C166" s="120" t="s">
        <v>124</v>
      </c>
      <c r="D166" s="137" t="s">
        <v>141</v>
      </c>
      <c r="E166" s="66" t="s">
        <v>34</v>
      </c>
      <c r="F166" s="142" t="s">
        <v>118</v>
      </c>
      <c r="G166" s="53" t="s">
        <v>35</v>
      </c>
      <c r="H166" s="53">
        <v>1</v>
      </c>
      <c r="I166" s="53">
        <v>71100000000</v>
      </c>
      <c r="J166" s="53" t="s">
        <v>218</v>
      </c>
      <c r="K166" s="91">
        <v>1702000</v>
      </c>
      <c r="L166" s="109">
        <v>43407</v>
      </c>
      <c r="M166" s="109">
        <v>43830</v>
      </c>
      <c r="N166" s="142" t="s">
        <v>127</v>
      </c>
      <c r="O166" s="143" t="s">
        <v>142</v>
      </c>
      <c r="P166" s="135" t="s">
        <v>143</v>
      </c>
    </row>
    <row r="167" spans="1:17" s="114" customFormat="1" ht="34.5" customHeight="1" x14ac:dyDescent="0.2">
      <c r="A167" s="62">
        <v>145</v>
      </c>
      <c r="B167" s="120" t="s">
        <v>144</v>
      </c>
      <c r="C167" s="120" t="s">
        <v>145</v>
      </c>
      <c r="D167" s="137" t="s">
        <v>146</v>
      </c>
      <c r="E167" s="66" t="s">
        <v>34</v>
      </c>
      <c r="F167" s="53">
        <v>112</v>
      </c>
      <c r="G167" s="53" t="s">
        <v>147</v>
      </c>
      <c r="H167" s="241">
        <v>300000</v>
      </c>
      <c r="I167" s="53">
        <v>71100000000</v>
      </c>
      <c r="J167" s="53" t="s">
        <v>218</v>
      </c>
      <c r="K167" s="91">
        <v>10708500</v>
      </c>
      <c r="L167" s="109">
        <v>43408</v>
      </c>
      <c r="M167" s="109">
        <v>43830</v>
      </c>
      <c r="N167" s="142" t="s">
        <v>127</v>
      </c>
      <c r="O167" s="143" t="s">
        <v>67</v>
      </c>
      <c r="P167" s="135" t="s">
        <v>143</v>
      </c>
    </row>
    <row r="168" spans="1:17" s="114" customFormat="1" ht="32.25" customHeight="1" x14ac:dyDescent="0.2">
      <c r="A168" s="62">
        <v>146</v>
      </c>
      <c r="B168" s="120" t="s">
        <v>148</v>
      </c>
      <c r="C168" s="120" t="s">
        <v>148</v>
      </c>
      <c r="D168" s="137" t="s">
        <v>149</v>
      </c>
      <c r="E168" s="66" t="s">
        <v>34</v>
      </c>
      <c r="F168" s="53">
        <v>876</v>
      </c>
      <c r="G168" s="53" t="s">
        <v>35</v>
      </c>
      <c r="H168" s="53">
        <v>1</v>
      </c>
      <c r="I168" s="53">
        <v>71100000000</v>
      </c>
      <c r="J168" s="53" t="s">
        <v>218</v>
      </c>
      <c r="K168" s="91">
        <v>32738000</v>
      </c>
      <c r="L168" s="109">
        <v>43378</v>
      </c>
      <c r="M168" s="109">
        <v>44196</v>
      </c>
      <c r="N168" s="142" t="s">
        <v>121</v>
      </c>
      <c r="O168" s="143" t="s">
        <v>67</v>
      </c>
      <c r="P168" s="135" t="s">
        <v>353</v>
      </c>
      <c r="Q168" s="240" t="s">
        <v>347</v>
      </c>
    </row>
    <row r="169" spans="1:17" s="114" customFormat="1" ht="47.25" customHeight="1" x14ac:dyDescent="0.2">
      <c r="A169" s="62">
        <v>147</v>
      </c>
      <c r="B169" s="120" t="s">
        <v>150</v>
      </c>
      <c r="C169" s="120" t="s">
        <v>151</v>
      </c>
      <c r="D169" s="137" t="s">
        <v>152</v>
      </c>
      <c r="E169" s="66" t="s">
        <v>34</v>
      </c>
      <c r="F169" s="53">
        <v>876</v>
      </c>
      <c r="G169" s="53" t="s">
        <v>35</v>
      </c>
      <c r="H169" s="53">
        <v>1</v>
      </c>
      <c r="I169" s="53">
        <v>71100000000</v>
      </c>
      <c r="J169" s="53" t="s">
        <v>218</v>
      </c>
      <c r="K169" s="91">
        <v>1651000</v>
      </c>
      <c r="L169" s="109">
        <v>43410</v>
      </c>
      <c r="M169" s="109">
        <v>43830</v>
      </c>
      <c r="N169" s="142" t="s">
        <v>40</v>
      </c>
      <c r="O169" s="143" t="s">
        <v>67</v>
      </c>
      <c r="P169" s="135" t="s">
        <v>143</v>
      </c>
      <c r="Q169" s="114" t="s">
        <v>346</v>
      </c>
    </row>
    <row r="170" spans="1:17" s="114" customFormat="1" ht="49.5" customHeight="1" x14ac:dyDescent="0.2">
      <c r="A170" s="62">
        <v>148</v>
      </c>
      <c r="B170" s="120" t="s">
        <v>153</v>
      </c>
      <c r="C170" s="120" t="s">
        <v>154</v>
      </c>
      <c r="D170" s="137" t="s">
        <v>155</v>
      </c>
      <c r="E170" s="66" t="s">
        <v>34</v>
      </c>
      <c r="F170" s="53">
        <v>876</v>
      </c>
      <c r="G170" s="53" t="s">
        <v>35</v>
      </c>
      <c r="H170" s="53">
        <v>1</v>
      </c>
      <c r="I170" s="53">
        <v>71100000000</v>
      </c>
      <c r="J170" s="53" t="s">
        <v>218</v>
      </c>
      <c r="K170" s="91">
        <v>550000</v>
      </c>
      <c r="L170" s="109">
        <v>43411</v>
      </c>
      <c r="M170" s="109">
        <v>43830</v>
      </c>
      <c r="N170" s="142" t="s">
        <v>156</v>
      </c>
      <c r="O170" s="143" t="s">
        <v>67</v>
      </c>
      <c r="P170" s="135" t="s">
        <v>143</v>
      </c>
      <c r="Q170" s="114" t="s">
        <v>346</v>
      </c>
    </row>
    <row r="171" spans="1:17" s="114" customFormat="1" ht="30" customHeight="1" x14ac:dyDescent="0.2">
      <c r="A171" s="62">
        <v>149</v>
      </c>
      <c r="B171" s="120" t="s">
        <v>157</v>
      </c>
      <c r="C171" s="120" t="s">
        <v>158</v>
      </c>
      <c r="D171" s="137" t="s">
        <v>159</v>
      </c>
      <c r="E171" s="66" t="s">
        <v>34</v>
      </c>
      <c r="F171" s="53">
        <v>876</v>
      </c>
      <c r="G171" s="53" t="s">
        <v>35</v>
      </c>
      <c r="H171" s="53">
        <v>1</v>
      </c>
      <c r="I171" s="53">
        <v>71100000000</v>
      </c>
      <c r="J171" s="53" t="s">
        <v>218</v>
      </c>
      <c r="K171" s="91">
        <v>126032000</v>
      </c>
      <c r="L171" s="109">
        <v>43381</v>
      </c>
      <c r="M171" s="181">
        <v>44196</v>
      </c>
      <c r="N171" s="142" t="s">
        <v>121</v>
      </c>
      <c r="O171" s="143" t="s">
        <v>67</v>
      </c>
      <c r="P171" s="135" t="s">
        <v>353</v>
      </c>
      <c r="Q171" s="114" t="s">
        <v>69</v>
      </c>
    </row>
    <row r="172" spans="1:17" s="114" customFormat="1" ht="32.25" customHeight="1" x14ac:dyDescent="0.2">
      <c r="A172" s="62">
        <v>150</v>
      </c>
      <c r="B172" s="120" t="s">
        <v>117</v>
      </c>
      <c r="C172" s="120" t="s">
        <v>160</v>
      </c>
      <c r="D172" s="137" t="s">
        <v>161</v>
      </c>
      <c r="E172" s="66" t="s">
        <v>34</v>
      </c>
      <c r="F172" s="53">
        <v>876</v>
      </c>
      <c r="G172" s="53" t="s">
        <v>35</v>
      </c>
      <c r="H172" s="53">
        <v>1</v>
      </c>
      <c r="I172" s="53">
        <v>71100000000</v>
      </c>
      <c r="J172" s="53" t="s">
        <v>218</v>
      </c>
      <c r="K172" s="91">
        <v>470000</v>
      </c>
      <c r="L172" s="109">
        <v>43413</v>
      </c>
      <c r="M172" s="109">
        <v>43830</v>
      </c>
      <c r="N172" s="142" t="s">
        <v>61</v>
      </c>
      <c r="O172" s="143" t="s">
        <v>68</v>
      </c>
      <c r="P172" s="135" t="s">
        <v>143</v>
      </c>
    </row>
    <row r="173" spans="1:17" s="114" customFormat="1" ht="25.5" customHeight="1" x14ac:dyDescent="0.2">
      <c r="A173" s="62">
        <v>151</v>
      </c>
      <c r="B173" s="112" t="s">
        <v>163</v>
      </c>
      <c r="C173" s="112" t="s">
        <v>164</v>
      </c>
      <c r="D173" s="137" t="s">
        <v>162</v>
      </c>
      <c r="E173" s="66" t="s">
        <v>34</v>
      </c>
      <c r="F173" s="53">
        <v>876</v>
      </c>
      <c r="G173" s="53" t="s">
        <v>35</v>
      </c>
      <c r="H173" s="53">
        <v>1</v>
      </c>
      <c r="I173" s="53">
        <v>71100000000</v>
      </c>
      <c r="J173" s="53" t="s">
        <v>218</v>
      </c>
      <c r="K173" s="91">
        <v>800040</v>
      </c>
      <c r="L173" s="109">
        <v>43435</v>
      </c>
      <c r="M173" s="109">
        <v>43800</v>
      </c>
      <c r="N173" s="53" t="s">
        <v>36</v>
      </c>
      <c r="O173" s="66" t="s">
        <v>67</v>
      </c>
      <c r="P173" s="77">
        <v>43405</v>
      </c>
    </row>
    <row r="174" spans="1:17" s="105" customFormat="1" ht="42" customHeight="1" x14ac:dyDescent="0.2">
      <c r="A174" s="62">
        <v>152</v>
      </c>
      <c r="B174" s="53" t="s">
        <v>165</v>
      </c>
      <c r="C174" s="53" t="s">
        <v>165</v>
      </c>
      <c r="D174" s="66" t="s">
        <v>166</v>
      </c>
      <c r="E174" s="145" t="s">
        <v>34</v>
      </c>
      <c r="F174" s="53">
        <v>792</v>
      </c>
      <c r="G174" s="53" t="s">
        <v>167</v>
      </c>
      <c r="H174" s="147">
        <v>385</v>
      </c>
      <c r="I174" s="53">
        <v>71100000000</v>
      </c>
      <c r="J174" s="53" t="s">
        <v>218</v>
      </c>
      <c r="K174" s="104">
        <v>1395000</v>
      </c>
      <c r="L174" s="146">
        <v>43459</v>
      </c>
      <c r="M174" s="146">
        <v>43861</v>
      </c>
      <c r="N174" s="53" t="s">
        <v>61</v>
      </c>
      <c r="O174" s="53" t="s">
        <v>67</v>
      </c>
      <c r="P174" s="113">
        <v>43403</v>
      </c>
      <c r="Q174" s="105" t="s">
        <v>346</v>
      </c>
    </row>
    <row r="175" spans="1:17" s="105" customFormat="1" ht="42" customHeight="1" x14ac:dyDescent="0.2">
      <c r="A175" s="62">
        <v>153</v>
      </c>
      <c r="B175" s="71" t="s">
        <v>365</v>
      </c>
      <c r="C175" s="71" t="s">
        <v>365</v>
      </c>
      <c r="D175" s="66" t="s">
        <v>169</v>
      </c>
      <c r="E175" s="145" t="s">
        <v>34</v>
      </c>
      <c r="F175" s="53">
        <v>792</v>
      </c>
      <c r="G175" s="53" t="s">
        <v>167</v>
      </c>
      <c r="H175" s="53">
        <v>1</v>
      </c>
      <c r="I175" s="53">
        <v>71100000000</v>
      </c>
      <c r="J175" s="53" t="s">
        <v>218</v>
      </c>
      <c r="K175" s="76">
        <v>350000</v>
      </c>
      <c r="L175" s="146">
        <v>43460</v>
      </c>
      <c r="M175" s="146">
        <v>43861</v>
      </c>
      <c r="N175" s="53" t="s">
        <v>61</v>
      </c>
      <c r="O175" s="53" t="s">
        <v>67</v>
      </c>
      <c r="P175" s="113">
        <v>43403</v>
      </c>
    </row>
    <row r="176" spans="1:17" s="105" customFormat="1" ht="38.25" customHeight="1" x14ac:dyDescent="0.2">
      <c r="A176" s="245">
        <v>154</v>
      </c>
      <c r="B176" s="71" t="s">
        <v>365</v>
      </c>
      <c r="C176" s="71" t="s">
        <v>365</v>
      </c>
      <c r="D176" s="242" t="s">
        <v>170</v>
      </c>
      <c r="E176" s="261" t="s">
        <v>34</v>
      </c>
      <c r="F176" s="75">
        <v>876</v>
      </c>
      <c r="G176" s="75" t="s">
        <v>35</v>
      </c>
      <c r="H176" s="243">
        <v>1</v>
      </c>
      <c r="I176" s="251">
        <v>71100000000</v>
      </c>
      <c r="J176" s="251" t="s">
        <v>218</v>
      </c>
      <c r="K176" s="244">
        <v>300000</v>
      </c>
      <c r="L176" s="262">
        <v>43461</v>
      </c>
      <c r="M176" s="262">
        <v>43861</v>
      </c>
      <c r="N176" s="251" t="s">
        <v>61</v>
      </c>
      <c r="O176" s="251" t="s">
        <v>67</v>
      </c>
      <c r="P176" s="113">
        <v>43403</v>
      </c>
    </row>
    <row r="177" spans="1:16" s="124" customFormat="1" ht="51" customHeight="1" x14ac:dyDescent="0.25">
      <c r="A177" s="62">
        <v>155</v>
      </c>
      <c r="B177" s="62" t="s">
        <v>171</v>
      </c>
      <c r="C177" s="45" t="s">
        <v>171</v>
      </c>
      <c r="D177" s="154" t="s">
        <v>175</v>
      </c>
      <c r="E177" s="62" t="s">
        <v>172</v>
      </c>
      <c r="F177" s="62">
        <v>876</v>
      </c>
      <c r="G177" s="62" t="s">
        <v>35</v>
      </c>
      <c r="H177" s="45">
        <v>1</v>
      </c>
      <c r="I177" s="53">
        <v>71100000000</v>
      </c>
      <c r="J177" s="53" t="s">
        <v>218</v>
      </c>
      <c r="K177" s="76">
        <v>6490000</v>
      </c>
      <c r="L177" s="252">
        <v>43435</v>
      </c>
      <c r="M177" s="252">
        <v>43800</v>
      </c>
      <c r="N177" s="62" t="s">
        <v>61</v>
      </c>
      <c r="O177" s="62" t="s">
        <v>67</v>
      </c>
      <c r="P177" s="249">
        <v>43437</v>
      </c>
    </row>
    <row r="178" spans="1:16" s="124" customFormat="1" ht="47.25" customHeight="1" x14ac:dyDescent="0.25">
      <c r="A178" s="72">
        <v>156</v>
      </c>
      <c r="B178" s="72" t="s">
        <v>171</v>
      </c>
      <c r="C178" s="128" t="s">
        <v>171</v>
      </c>
      <c r="D178" s="128" t="s">
        <v>173</v>
      </c>
      <c r="E178" s="72" t="s">
        <v>174</v>
      </c>
      <c r="F178" s="72">
        <v>876</v>
      </c>
      <c r="G178" s="72" t="s">
        <v>35</v>
      </c>
      <c r="H178" s="128">
        <v>1</v>
      </c>
      <c r="I178" s="258">
        <v>71100000000</v>
      </c>
      <c r="J178" s="258" t="s">
        <v>218</v>
      </c>
      <c r="K178" s="214">
        <v>1200000</v>
      </c>
      <c r="L178" s="263">
        <v>43374</v>
      </c>
      <c r="M178" s="263">
        <v>43435</v>
      </c>
      <c r="N178" s="72" t="s">
        <v>36</v>
      </c>
      <c r="O178" s="72" t="s">
        <v>67</v>
      </c>
      <c r="P178" s="249">
        <v>43374</v>
      </c>
    </row>
    <row r="179" spans="1:16" s="173" customFormat="1" ht="36" x14ac:dyDescent="0.25">
      <c r="A179" s="62">
        <v>157</v>
      </c>
      <c r="B179" s="162" t="s">
        <v>200</v>
      </c>
      <c r="C179" s="162" t="s">
        <v>200</v>
      </c>
      <c r="D179" s="69" t="s">
        <v>201</v>
      </c>
      <c r="E179" s="145" t="s">
        <v>202</v>
      </c>
      <c r="F179" s="62">
        <v>876</v>
      </c>
      <c r="G179" s="62" t="s">
        <v>35</v>
      </c>
      <c r="H179" s="45">
        <v>1</v>
      </c>
      <c r="I179" s="53">
        <v>71100000000</v>
      </c>
      <c r="J179" s="53" t="s">
        <v>218</v>
      </c>
      <c r="K179" s="163">
        <v>531000</v>
      </c>
      <c r="L179" s="252">
        <v>43406</v>
      </c>
      <c r="M179" s="252">
        <v>43800</v>
      </c>
      <c r="N179" s="169" t="s">
        <v>61</v>
      </c>
      <c r="O179" s="62" t="s">
        <v>67</v>
      </c>
      <c r="P179" s="250" t="s">
        <v>203</v>
      </c>
    </row>
    <row r="180" spans="1:16" s="173" customFormat="1" ht="36" x14ac:dyDescent="0.25">
      <c r="A180" s="62">
        <v>158</v>
      </c>
      <c r="B180" s="162" t="s">
        <v>204</v>
      </c>
      <c r="C180" s="162" t="s">
        <v>204</v>
      </c>
      <c r="D180" s="69" t="s">
        <v>205</v>
      </c>
      <c r="E180" s="69" t="s">
        <v>206</v>
      </c>
      <c r="F180" s="62">
        <v>876</v>
      </c>
      <c r="G180" s="62" t="s">
        <v>35</v>
      </c>
      <c r="H180" s="45">
        <v>1</v>
      </c>
      <c r="I180" s="53">
        <v>71100000000</v>
      </c>
      <c r="J180" s="53" t="s">
        <v>218</v>
      </c>
      <c r="K180" s="163">
        <v>236000</v>
      </c>
      <c r="L180" s="252">
        <v>43407</v>
      </c>
      <c r="M180" s="252">
        <v>43801</v>
      </c>
      <c r="N180" s="53" t="s">
        <v>36</v>
      </c>
      <c r="O180" s="62" t="s">
        <v>67</v>
      </c>
      <c r="P180" s="250" t="s">
        <v>207</v>
      </c>
    </row>
    <row r="181" spans="1:16" s="173" customFormat="1" ht="36" x14ac:dyDescent="0.25">
      <c r="A181" s="62">
        <v>159</v>
      </c>
      <c r="B181" s="162" t="s">
        <v>204</v>
      </c>
      <c r="C181" s="162" t="s">
        <v>204</v>
      </c>
      <c r="D181" s="69" t="s">
        <v>208</v>
      </c>
      <c r="E181" s="69" t="s">
        <v>209</v>
      </c>
      <c r="F181" s="62">
        <v>876</v>
      </c>
      <c r="G181" s="62" t="s">
        <v>35</v>
      </c>
      <c r="H181" s="45">
        <v>1</v>
      </c>
      <c r="I181" s="53">
        <v>71100000000</v>
      </c>
      <c r="J181" s="53" t="s">
        <v>218</v>
      </c>
      <c r="K181" s="163">
        <v>365000</v>
      </c>
      <c r="L181" s="252">
        <v>43408</v>
      </c>
      <c r="M181" s="252">
        <v>43802</v>
      </c>
      <c r="N181" s="53" t="s">
        <v>36</v>
      </c>
      <c r="O181" s="62" t="s">
        <v>67</v>
      </c>
      <c r="P181" s="250" t="s">
        <v>210</v>
      </c>
    </row>
    <row r="182" spans="1:16" s="105" customFormat="1" ht="18.75" customHeight="1" x14ac:dyDescent="0.2">
      <c r="A182" s="110"/>
      <c r="B182" s="148"/>
      <c r="C182" s="148"/>
      <c r="D182" s="111"/>
      <c r="E182" s="149"/>
      <c r="F182" s="58"/>
      <c r="G182" s="58"/>
      <c r="H182" s="58"/>
      <c r="I182" s="58"/>
      <c r="J182" s="58"/>
      <c r="K182" s="220"/>
      <c r="L182" s="150"/>
      <c r="M182" s="150"/>
      <c r="N182" s="58"/>
      <c r="O182" s="58"/>
      <c r="P182" s="151"/>
    </row>
    <row r="183" spans="1:16" s="114" customFormat="1" ht="32.25" customHeight="1" x14ac:dyDescent="0.2">
      <c r="A183" s="115"/>
      <c r="B183" s="138"/>
      <c r="C183" s="138"/>
      <c r="D183" s="144"/>
      <c r="E183" s="111"/>
      <c r="F183" s="58"/>
      <c r="G183" s="58"/>
      <c r="H183" s="58"/>
      <c r="I183" s="58"/>
      <c r="J183" s="58"/>
      <c r="K183" s="116"/>
      <c r="L183" s="117"/>
      <c r="M183" s="117"/>
      <c r="N183" s="139"/>
      <c r="O183" s="140"/>
      <c r="P183" s="141"/>
    </row>
    <row r="184" spans="1:16" s="36" customFormat="1" x14ac:dyDescent="0.25">
      <c r="A184" s="54"/>
      <c r="B184" s="55"/>
      <c r="C184" s="55"/>
      <c r="D184" s="56"/>
      <c r="E184" s="56"/>
      <c r="F184" s="57"/>
      <c r="G184" s="57"/>
      <c r="H184" s="58"/>
      <c r="I184" s="57"/>
      <c r="J184" s="57"/>
      <c r="K184" s="61"/>
      <c r="L184" s="59"/>
      <c r="M184" s="59"/>
      <c r="N184" s="57"/>
      <c r="O184" s="57"/>
      <c r="P184" s="60"/>
    </row>
    <row r="185" spans="1:16" s="26" customFormat="1" ht="15" customHeight="1" x14ac:dyDescent="0.2">
      <c r="E185" s="27"/>
      <c r="H185" s="51"/>
      <c r="M185" s="28"/>
    </row>
    <row r="186" spans="1:16" s="26" customFormat="1" ht="15" customHeight="1" x14ac:dyDescent="0.2">
      <c r="A186" s="264" t="s">
        <v>334</v>
      </c>
      <c r="B186" s="264"/>
      <c r="C186" s="264"/>
      <c r="D186" s="264"/>
      <c r="E186" s="264"/>
      <c r="F186" s="264"/>
      <c r="G186" s="264"/>
      <c r="H186" s="264"/>
      <c r="I186" s="264"/>
      <c r="J186" s="264"/>
      <c r="K186" s="264"/>
      <c r="L186" s="264"/>
      <c r="M186" s="264"/>
      <c r="N186" s="264"/>
      <c r="O186" s="264"/>
    </row>
    <row r="187" spans="1:16" s="26" customFormat="1" ht="15" customHeight="1" x14ac:dyDescent="0.2">
      <c r="A187" s="265" t="s">
        <v>75</v>
      </c>
      <c r="B187" s="265"/>
      <c r="C187" s="265"/>
      <c r="D187" s="265"/>
      <c r="E187" s="265"/>
      <c r="F187" s="265"/>
      <c r="G187" s="265"/>
      <c r="H187" s="265"/>
      <c r="I187" s="265"/>
      <c r="J187" s="265"/>
      <c r="K187" s="265"/>
      <c r="L187" s="265"/>
      <c r="M187" s="265"/>
      <c r="N187" s="265"/>
      <c r="O187" s="265"/>
    </row>
    <row r="188" spans="1:16" s="26" customFormat="1" ht="15" customHeight="1" x14ac:dyDescent="0.2">
      <c r="E188" s="27"/>
      <c r="H188" s="51"/>
      <c r="M188" s="28"/>
    </row>
    <row r="189" spans="1:16" s="26" customFormat="1" ht="15" customHeight="1" x14ac:dyDescent="0.2">
      <c r="E189" s="27"/>
      <c r="H189" s="51"/>
      <c r="M189" s="28"/>
    </row>
    <row r="190" spans="1:16" s="26" customFormat="1" ht="15" customHeight="1" x14ac:dyDescent="0.2">
      <c r="E190" s="27"/>
      <c r="H190" s="51"/>
      <c r="M190" s="28"/>
    </row>
    <row r="191" spans="1:16" s="26" customFormat="1" ht="15" customHeight="1" x14ac:dyDescent="0.2">
      <c r="H191" s="51"/>
      <c r="M191" s="28"/>
    </row>
    <row r="192" spans="1:16" s="26" customFormat="1" ht="15" customHeight="1" x14ac:dyDescent="0.2">
      <c r="E192" s="27"/>
      <c r="H192" s="51"/>
      <c r="M192" s="28"/>
    </row>
    <row r="193" spans="2:13" s="26" customFormat="1" ht="15" customHeight="1" x14ac:dyDescent="0.2">
      <c r="H193" s="51"/>
      <c r="M193" s="28"/>
    </row>
    <row r="194" spans="2:13" s="26" customFormat="1" ht="15" customHeight="1" x14ac:dyDescent="0.2">
      <c r="H194" s="51"/>
      <c r="M194" s="28"/>
    </row>
    <row r="195" spans="2:13" s="26" customFormat="1" ht="15" customHeight="1" x14ac:dyDescent="0.2">
      <c r="H195" s="51"/>
      <c r="M195" s="28"/>
    </row>
    <row r="196" spans="2:13" s="26" customFormat="1" ht="15" customHeight="1" x14ac:dyDescent="0.2">
      <c r="H196" s="51"/>
      <c r="M196" s="28"/>
    </row>
    <row r="197" spans="2:13" ht="15" customHeight="1" x14ac:dyDescent="0.25">
      <c r="D197"/>
      <c r="M197" s="6"/>
    </row>
    <row r="198" spans="2:13" ht="15" customHeight="1" x14ac:dyDescent="0.25">
      <c r="B198" s="26" t="s">
        <v>358</v>
      </c>
      <c r="D198"/>
      <c r="M198" s="6"/>
    </row>
    <row r="199" spans="2:13" ht="15" customHeight="1" x14ac:dyDescent="0.25">
      <c r="B199" s="26" t="s">
        <v>359</v>
      </c>
      <c r="D199"/>
      <c r="M199" s="6"/>
    </row>
    <row r="200" spans="2:13" ht="15" customHeight="1" x14ac:dyDescent="0.25">
      <c r="D200"/>
      <c r="M200" s="6"/>
    </row>
    <row r="201" spans="2:13" ht="15" customHeight="1" x14ac:dyDescent="0.25">
      <c r="D201"/>
      <c r="M201" s="6"/>
    </row>
    <row r="202" spans="2:13" ht="15" customHeight="1" x14ac:dyDescent="0.25">
      <c r="D202"/>
      <c r="M202" s="6"/>
    </row>
    <row r="203" spans="2:13" ht="15" customHeight="1" x14ac:dyDescent="0.25">
      <c r="D203"/>
      <c r="M203" s="6"/>
    </row>
    <row r="204" spans="2:13" ht="15" customHeight="1" x14ac:dyDescent="0.25">
      <c r="D204"/>
      <c r="M204" s="6"/>
    </row>
    <row r="205" spans="2:13" ht="15" customHeight="1" x14ac:dyDescent="0.25">
      <c r="D205"/>
      <c r="M205" s="6"/>
    </row>
    <row r="206" spans="2:13" ht="15" customHeight="1" x14ac:dyDescent="0.25">
      <c r="D206"/>
      <c r="M206" s="6"/>
    </row>
    <row r="207" spans="2:13" ht="15" customHeight="1" x14ac:dyDescent="0.25">
      <c r="D207"/>
      <c r="M207" s="6"/>
    </row>
    <row r="208" spans="2:13" ht="15" customHeight="1" x14ac:dyDescent="0.25">
      <c r="D208"/>
      <c r="M208" s="6"/>
    </row>
    <row r="209" spans="4:13" ht="15" customHeight="1" x14ac:dyDescent="0.25">
      <c r="D209"/>
      <c r="M209" s="6"/>
    </row>
    <row r="210" spans="4:13" ht="15" customHeight="1" x14ac:dyDescent="0.25">
      <c r="D210"/>
      <c r="M210" s="6"/>
    </row>
    <row r="211" spans="4:13" ht="15" customHeight="1" x14ac:dyDescent="0.25">
      <c r="D211"/>
      <c r="M211" s="6"/>
    </row>
    <row r="212" spans="4:13" ht="15" customHeight="1" x14ac:dyDescent="0.25">
      <c r="D212"/>
      <c r="M212" s="6"/>
    </row>
    <row r="213" spans="4:13" ht="15" customHeight="1" x14ac:dyDescent="0.25">
      <c r="D213"/>
      <c r="M213" s="6"/>
    </row>
    <row r="214" spans="4:13" ht="15" customHeight="1" x14ac:dyDescent="0.25">
      <c r="D214"/>
      <c r="M214" s="6"/>
    </row>
    <row r="215" spans="4:13" ht="15" customHeight="1" x14ac:dyDescent="0.25">
      <c r="D215"/>
      <c r="M215" s="6"/>
    </row>
    <row r="216" spans="4:13" ht="15" customHeight="1" x14ac:dyDescent="0.25">
      <c r="D216"/>
      <c r="M216" s="6"/>
    </row>
    <row r="217" spans="4:13" ht="15" customHeight="1" x14ac:dyDescent="0.25">
      <c r="D217"/>
      <c r="M217" s="6"/>
    </row>
    <row r="218" spans="4:13" ht="15" customHeight="1" x14ac:dyDescent="0.25">
      <c r="D218"/>
      <c r="M218" s="6"/>
    </row>
    <row r="219" spans="4:13" ht="15" customHeight="1" x14ac:dyDescent="0.25">
      <c r="D219"/>
      <c r="M219" s="6"/>
    </row>
    <row r="220" spans="4:13" ht="15" customHeight="1" x14ac:dyDescent="0.25">
      <c r="D220"/>
      <c r="M220" s="6"/>
    </row>
    <row r="221" spans="4:13" ht="15" customHeight="1" x14ac:dyDescent="0.25">
      <c r="D221"/>
      <c r="M221" s="6"/>
    </row>
    <row r="222" spans="4:13" ht="15" customHeight="1" x14ac:dyDescent="0.25">
      <c r="D222"/>
      <c r="M222" s="6"/>
    </row>
    <row r="223" spans="4:13" ht="15" customHeight="1" x14ac:dyDescent="0.25">
      <c r="D223"/>
      <c r="M223" s="6"/>
    </row>
    <row r="224" spans="4:13" ht="15" customHeight="1" x14ac:dyDescent="0.25">
      <c r="D224"/>
      <c r="M224" s="6"/>
    </row>
    <row r="225" spans="4:13" ht="15" customHeight="1" x14ac:dyDescent="0.25">
      <c r="D225"/>
      <c r="M225" s="6"/>
    </row>
    <row r="226" spans="4:13" ht="15" customHeight="1" x14ac:dyDescent="0.25">
      <c r="D226"/>
      <c r="M226" s="6"/>
    </row>
    <row r="227" spans="4:13" ht="15" customHeight="1" x14ac:dyDescent="0.25">
      <c r="D227"/>
      <c r="M227" s="6"/>
    </row>
    <row r="228" spans="4:13" ht="15" customHeight="1" x14ac:dyDescent="0.25">
      <c r="D228"/>
      <c r="M228" s="6"/>
    </row>
    <row r="229" spans="4:13" ht="15" customHeight="1" x14ac:dyDescent="0.25">
      <c r="D229"/>
      <c r="M229" s="6"/>
    </row>
    <row r="230" spans="4:13" ht="15" customHeight="1" x14ac:dyDescent="0.25">
      <c r="D230"/>
      <c r="M230" s="6"/>
    </row>
    <row r="231" spans="4:13" ht="15" customHeight="1" x14ac:dyDescent="0.25">
      <c r="D231"/>
      <c r="M231" s="6"/>
    </row>
    <row r="232" spans="4:13" ht="15" customHeight="1" x14ac:dyDescent="0.25">
      <c r="D232"/>
      <c r="M232" s="6"/>
    </row>
    <row r="233" spans="4:13" ht="15" customHeight="1" x14ac:dyDescent="0.25">
      <c r="D233"/>
      <c r="M233" s="6"/>
    </row>
    <row r="234" spans="4:13" ht="15" customHeight="1" x14ac:dyDescent="0.25">
      <c r="D234"/>
      <c r="M234" s="6"/>
    </row>
    <row r="235" spans="4:13" ht="15" customHeight="1" x14ac:dyDescent="0.25">
      <c r="D235"/>
      <c r="M235" s="6"/>
    </row>
    <row r="236" spans="4:13" ht="15" customHeight="1" x14ac:dyDescent="0.25">
      <c r="D236"/>
      <c r="M236" s="6"/>
    </row>
    <row r="237" spans="4:13" ht="15" customHeight="1" x14ac:dyDescent="0.25">
      <c r="D237"/>
      <c r="M237" s="6"/>
    </row>
    <row r="238" spans="4:13" ht="15" customHeight="1" x14ac:dyDescent="0.25">
      <c r="D238"/>
      <c r="M238" s="6"/>
    </row>
    <row r="239" spans="4:13" ht="15" customHeight="1" x14ac:dyDescent="0.25">
      <c r="D239"/>
      <c r="M239" s="6"/>
    </row>
    <row r="240" spans="4:13"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row r="515" spans="4:13" ht="15" customHeight="1" x14ac:dyDescent="0.25">
      <c r="D515"/>
      <c r="M515" s="6"/>
    </row>
    <row r="516" spans="4:13" ht="15" customHeight="1" x14ac:dyDescent="0.25">
      <c r="D516"/>
      <c r="M516" s="6"/>
    </row>
    <row r="517" spans="4:13" ht="15" customHeight="1" x14ac:dyDescent="0.25">
      <c r="D517"/>
      <c r="M517" s="6"/>
    </row>
    <row r="518" spans="4:13" ht="15" customHeight="1" x14ac:dyDescent="0.25">
      <c r="D518"/>
      <c r="M518" s="6"/>
    </row>
    <row r="519" spans="4:13" ht="15" customHeight="1" x14ac:dyDescent="0.25">
      <c r="D519"/>
      <c r="M519" s="6"/>
    </row>
    <row r="520" spans="4:13" ht="15" customHeight="1" x14ac:dyDescent="0.25">
      <c r="D520"/>
      <c r="M520" s="6"/>
    </row>
    <row r="521" spans="4:13" ht="15" customHeight="1" x14ac:dyDescent="0.25">
      <c r="D521"/>
      <c r="M521" s="6"/>
    </row>
    <row r="522" spans="4:13" ht="15" customHeight="1" x14ac:dyDescent="0.25">
      <c r="D522"/>
      <c r="M522" s="6"/>
    </row>
    <row r="523" spans="4:13" ht="15" customHeight="1" x14ac:dyDescent="0.25">
      <c r="D523"/>
      <c r="M523" s="6"/>
    </row>
    <row r="524" spans="4:13" ht="15" customHeight="1" x14ac:dyDescent="0.25">
      <c r="D524"/>
      <c r="M524" s="6"/>
    </row>
    <row r="525" spans="4:13" ht="15" customHeight="1" x14ac:dyDescent="0.25">
      <c r="D525"/>
      <c r="M525" s="6"/>
    </row>
    <row r="526" spans="4:13" ht="15" customHeight="1" x14ac:dyDescent="0.25">
      <c r="D526"/>
      <c r="M526" s="6"/>
    </row>
    <row r="527" spans="4:13" ht="15" customHeight="1" x14ac:dyDescent="0.25">
      <c r="D527"/>
      <c r="M527" s="6"/>
    </row>
    <row r="528" spans="4:13" ht="15" customHeight="1" x14ac:dyDescent="0.25">
      <c r="D528"/>
      <c r="M528" s="6"/>
    </row>
  </sheetData>
  <autoFilter ref="A18:Q182"/>
  <mergeCells count="33">
    <mergeCell ref="P15:P17"/>
    <mergeCell ref="H12:O12"/>
    <mergeCell ref="H13:O13"/>
    <mergeCell ref="A8:G8"/>
    <mergeCell ref="A9:G9"/>
    <mergeCell ref="A10:G10"/>
    <mergeCell ref="H8:O8"/>
    <mergeCell ref="H9:O9"/>
    <mergeCell ref="H10:O10"/>
    <mergeCell ref="A12:G12"/>
    <mergeCell ref="A13:G13"/>
    <mergeCell ref="A11:G11"/>
    <mergeCell ref="O15:O16"/>
    <mergeCell ref="H16:H17"/>
    <mergeCell ref="H11:O11"/>
    <mergeCell ref="A3:O3"/>
    <mergeCell ref="A4:O4"/>
    <mergeCell ref="A6:O6"/>
    <mergeCell ref="A7:G7"/>
    <mergeCell ref="H7:O7"/>
    <mergeCell ref="A186:O186"/>
    <mergeCell ref="A187:O187"/>
    <mergeCell ref="C15:C17"/>
    <mergeCell ref="F16:G16"/>
    <mergeCell ref="B15:B17"/>
    <mergeCell ref="I16:J16"/>
    <mergeCell ref="N15:N17"/>
    <mergeCell ref="A15:A17"/>
    <mergeCell ref="L16:M16"/>
    <mergeCell ref="D16:D17"/>
    <mergeCell ref="D15:M15"/>
    <mergeCell ref="E16:E17"/>
    <mergeCell ref="K16:K17"/>
  </mergeCells>
  <hyperlinks>
    <hyperlink ref="H10" r:id="rId1"/>
  </hyperlinks>
  <printOptions horizontalCentered="1"/>
  <pageMargins left="0.23622047244094491" right="0.23622047244094491" top="0.48" bottom="0.59" header="0.11811023622047245" footer="0.27"/>
  <pageSetup paperSize="9" scale="67" fitToHeight="0" orientation="landscape" r:id="rId2"/>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6"/>
  <sheetViews>
    <sheetView view="pageBreakPreview" topLeftCell="A7" zoomScale="91" zoomScaleNormal="100" zoomScaleSheetLayoutView="91" workbookViewId="0">
      <selection activeCell="A4" sqref="A4:O4"/>
    </sheetView>
  </sheetViews>
  <sheetFormatPr defaultColWidth="9.140625" defaultRowHeight="15" x14ac:dyDescent="0.25"/>
  <cols>
    <col min="1" max="1" width="4.5703125" customWidth="1"/>
    <col min="2" max="2" width="8.5703125" customWidth="1"/>
    <col min="3" max="3" width="9.85546875" customWidth="1"/>
    <col min="4" max="4" width="36" customWidth="1"/>
    <col min="5" max="5" width="19.5703125" customWidth="1"/>
    <col min="6" max="6" width="9.28515625" customWidth="1"/>
    <col min="7" max="7" width="10.7109375" customWidth="1"/>
    <col min="8" max="8" width="9.42578125" customWidth="1"/>
    <col min="9" max="9" width="13.42578125" customWidth="1"/>
    <col min="10" max="10" width="14.140625" customWidth="1"/>
    <col min="11" max="11" width="14.7109375" customWidth="1"/>
    <col min="12" max="12" width="12.7109375" customWidth="1"/>
    <col min="13" max="13" width="13.85546875" customWidth="1"/>
    <col min="14" max="14" width="12.7109375" customWidth="1"/>
    <col min="15" max="15" width="9.85546875" customWidth="1"/>
    <col min="16" max="16" width="10.85546875" hidden="1" customWidth="1"/>
    <col min="17" max="17" width="11.7109375" hidden="1" customWidth="1"/>
    <col min="20" max="20" width="23.140625" customWidth="1"/>
  </cols>
  <sheetData>
    <row r="1" spans="1:17" s="36" customFormat="1" x14ac:dyDescent="0.25">
      <c r="A1" s="310" t="s">
        <v>335</v>
      </c>
      <c r="B1" s="311"/>
      <c r="C1" s="311"/>
      <c r="D1" s="311"/>
      <c r="E1" s="311"/>
      <c r="F1" s="311"/>
      <c r="G1" s="311"/>
      <c r="H1" s="311"/>
      <c r="I1" s="311"/>
      <c r="J1" s="311"/>
      <c r="K1" s="311"/>
      <c r="L1" s="311"/>
      <c r="M1" s="311"/>
      <c r="N1" s="311"/>
      <c r="O1" s="312"/>
      <c r="P1" s="221"/>
    </row>
    <row r="2" spans="1:17" s="36" customFormat="1" x14ac:dyDescent="0.25">
      <c r="A2" s="222"/>
      <c r="B2" s="223"/>
      <c r="C2" s="223"/>
      <c r="D2" s="224"/>
      <c r="E2" s="223"/>
      <c r="F2" s="223"/>
      <c r="G2" s="223"/>
      <c r="H2" s="223"/>
      <c r="I2" s="223"/>
      <c r="J2" s="223"/>
      <c r="K2" s="223"/>
      <c r="L2" s="223"/>
      <c r="M2" s="223"/>
      <c r="N2" s="223"/>
      <c r="O2" s="225"/>
      <c r="P2" s="221"/>
    </row>
    <row r="3" spans="1:17" s="36" customFormat="1" ht="36" customHeight="1" x14ac:dyDescent="0.25">
      <c r="A3" s="313" t="s">
        <v>360</v>
      </c>
      <c r="B3" s="314"/>
      <c r="C3" s="314"/>
      <c r="D3" s="314"/>
      <c r="E3" s="314"/>
      <c r="F3" s="314"/>
      <c r="G3" s="314"/>
      <c r="H3" s="314"/>
      <c r="I3" s="314"/>
      <c r="J3" s="314"/>
      <c r="K3" s="314"/>
      <c r="L3" s="314"/>
      <c r="M3" s="314"/>
      <c r="N3" s="314"/>
      <c r="O3" s="315"/>
      <c r="P3" s="226"/>
    </row>
    <row r="4" spans="1:17" s="36" customFormat="1" ht="30" customHeight="1" x14ac:dyDescent="0.25">
      <c r="A4" s="313" t="s">
        <v>361</v>
      </c>
      <c r="B4" s="314"/>
      <c r="C4" s="314"/>
      <c r="D4" s="314"/>
      <c r="E4" s="314"/>
      <c r="F4" s="314"/>
      <c r="G4" s="314"/>
      <c r="H4" s="314"/>
      <c r="I4" s="314"/>
      <c r="J4" s="314"/>
      <c r="K4" s="314"/>
      <c r="L4" s="314"/>
      <c r="M4" s="314"/>
      <c r="N4" s="314"/>
      <c r="O4" s="315"/>
      <c r="P4" s="226"/>
    </row>
    <row r="5" spans="1:17" s="36" customFormat="1" ht="30" customHeight="1" x14ac:dyDescent="0.25">
      <c r="A5" s="313" t="s">
        <v>362</v>
      </c>
      <c r="B5" s="314"/>
      <c r="C5" s="314"/>
      <c r="D5" s="314"/>
      <c r="E5" s="314"/>
      <c r="F5" s="314"/>
      <c r="G5" s="314"/>
      <c r="H5" s="314"/>
      <c r="I5" s="314"/>
      <c r="J5" s="314"/>
      <c r="K5" s="314"/>
      <c r="L5" s="314"/>
      <c r="M5" s="314"/>
      <c r="N5" s="314"/>
      <c r="O5" s="315"/>
      <c r="P5" s="221"/>
    </row>
    <row r="6" spans="1:17" s="36" customFormat="1" x14ac:dyDescent="0.25">
      <c r="A6" s="227"/>
      <c r="B6" s="228"/>
      <c r="C6" s="228"/>
      <c r="D6" s="229"/>
      <c r="E6" s="228"/>
      <c r="F6" s="228"/>
      <c r="G6" s="228"/>
      <c r="H6" s="228"/>
      <c r="I6" s="228"/>
      <c r="J6" s="228"/>
      <c r="K6" s="228"/>
      <c r="L6" s="228"/>
      <c r="M6" s="228"/>
      <c r="N6" s="228"/>
      <c r="O6" s="230"/>
      <c r="P6" s="221"/>
    </row>
    <row r="7" spans="1:17" s="36" customFormat="1" ht="21" customHeight="1" x14ac:dyDescent="0.25">
      <c r="A7" s="316" t="s">
        <v>23</v>
      </c>
      <c r="B7" s="316" t="s">
        <v>336</v>
      </c>
      <c r="C7" s="316" t="s">
        <v>337</v>
      </c>
      <c r="D7" s="319" t="s">
        <v>4</v>
      </c>
      <c r="E7" s="320"/>
      <c r="F7" s="320"/>
      <c r="G7" s="320"/>
      <c r="H7" s="320"/>
      <c r="I7" s="320"/>
      <c r="J7" s="320"/>
      <c r="K7" s="320"/>
      <c r="L7" s="320"/>
      <c r="M7" s="321"/>
      <c r="N7" s="322" t="s">
        <v>338</v>
      </c>
      <c r="O7" s="325" t="s">
        <v>7</v>
      </c>
      <c r="P7" s="221"/>
    </row>
    <row r="8" spans="1:17" s="36" customFormat="1" ht="24" customHeight="1" x14ac:dyDescent="0.25">
      <c r="A8" s="317"/>
      <c r="B8" s="317"/>
      <c r="C8" s="317"/>
      <c r="D8" s="298" t="s">
        <v>5</v>
      </c>
      <c r="E8" s="300" t="s">
        <v>8</v>
      </c>
      <c r="F8" s="302" t="s">
        <v>1</v>
      </c>
      <c r="G8" s="303"/>
      <c r="H8" s="304" t="s">
        <v>3</v>
      </c>
      <c r="I8" s="306" t="s">
        <v>6</v>
      </c>
      <c r="J8" s="307"/>
      <c r="K8" s="308" t="s">
        <v>339</v>
      </c>
      <c r="L8" s="306" t="s">
        <v>2</v>
      </c>
      <c r="M8" s="327"/>
      <c r="N8" s="323"/>
      <c r="O8" s="326"/>
      <c r="P8" s="221"/>
    </row>
    <row r="9" spans="1:17" s="36" customFormat="1" ht="72" x14ac:dyDescent="0.25">
      <c r="A9" s="318"/>
      <c r="B9" s="318"/>
      <c r="C9" s="318"/>
      <c r="D9" s="299"/>
      <c r="E9" s="301"/>
      <c r="F9" s="231" t="s">
        <v>340</v>
      </c>
      <c r="G9" s="231" t="s">
        <v>9</v>
      </c>
      <c r="H9" s="305"/>
      <c r="I9" s="231" t="s">
        <v>341</v>
      </c>
      <c r="J9" s="231" t="s">
        <v>9</v>
      </c>
      <c r="K9" s="309"/>
      <c r="L9" s="232" t="s">
        <v>342</v>
      </c>
      <c r="M9" s="233" t="s">
        <v>343</v>
      </c>
      <c r="N9" s="324"/>
      <c r="O9" s="234" t="s">
        <v>344</v>
      </c>
      <c r="P9" s="221"/>
    </row>
    <row r="10" spans="1:17" s="36" customFormat="1" x14ac:dyDescent="0.25">
      <c r="A10" s="72">
        <v>1</v>
      </c>
      <c r="B10" s="44">
        <v>2</v>
      </c>
      <c r="C10" s="118">
        <v>3</v>
      </c>
      <c r="D10" s="79">
        <v>4</v>
      </c>
      <c r="E10" s="44">
        <v>5</v>
      </c>
      <c r="F10" s="200">
        <v>6</v>
      </c>
      <c r="G10" s="62">
        <v>7</v>
      </c>
      <c r="H10" s="128">
        <v>8</v>
      </c>
      <c r="I10" s="118">
        <v>9</v>
      </c>
      <c r="J10" s="44">
        <v>10</v>
      </c>
      <c r="K10" s="44">
        <v>11</v>
      </c>
      <c r="L10" s="235">
        <v>12</v>
      </c>
      <c r="M10" s="235">
        <v>13</v>
      </c>
      <c r="N10" s="44">
        <v>14</v>
      </c>
      <c r="O10" s="153">
        <v>15</v>
      </c>
      <c r="P10" s="236"/>
    </row>
    <row r="11" spans="1:17" s="36" customFormat="1" ht="48" x14ac:dyDescent="0.25">
      <c r="A11" s="62">
        <v>5</v>
      </c>
      <c r="B11" s="83" t="s">
        <v>37</v>
      </c>
      <c r="C11" s="83" t="s">
        <v>38</v>
      </c>
      <c r="D11" s="182" t="s">
        <v>211</v>
      </c>
      <c r="E11" s="66" t="s">
        <v>34</v>
      </c>
      <c r="F11" s="75">
        <v>876</v>
      </c>
      <c r="G11" s="53" t="s">
        <v>35</v>
      </c>
      <c r="H11" s="53">
        <v>1</v>
      </c>
      <c r="I11" s="53">
        <v>71100000000</v>
      </c>
      <c r="J11" s="53" t="s">
        <v>218</v>
      </c>
      <c r="K11" s="76">
        <v>1482300</v>
      </c>
      <c r="L11" s="68">
        <v>43161</v>
      </c>
      <c r="M11" s="68">
        <v>43315</v>
      </c>
      <c r="N11" s="53" t="s">
        <v>61</v>
      </c>
      <c r="O11" s="44" t="s">
        <v>68</v>
      </c>
      <c r="P11" s="88">
        <v>43163</v>
      </c>
      <c r="Q11" s="36" t="s">
        <v>69</v>
      </c>
    </row>
    <row r="12" spans="1:17" s="36" customFormat="1" ht="48" x14ac:dyDescent="0.25">
      <c r="A12" s="62">
        <v>6</v>
      </c>
      <c r="B12" s="83" t="s">
        <v>37</v>
      </c>
      <c r="C12" s="83" t="s">
        <v>38</v>
      </c>
      <c r="D12" s="78" t="s">
        <v>70</v>
      </c>
      <c r="E12" s="66" t="s">
        <v>34</v>
      </c>
      <c r="F12" s="53">
        <v>876</v>
      </c>
      <c r="G12" s="53" t="s">
        <v>35</v>
      </c>
      <c r="H12" s="53">
        <v>1</v>
      </c>
      <c r="I12" s="53">
        <v>71100000000</v>
      </c>
      <c r="J12" s="53" t="s">
        <v>218</v>
      </c>
      <c r="K12" s="76">
        <v>166200</v>
      </c>
      <c r="L12" s="80">
        <v>43161</v>
      </c>
      <c r="M12" s="68">
        <v>43254</v>
      </c>
      <c r="N12" s="53" t="s">
        <v>40</v>
      </c>
      <c r="O12" s="44" t="s">
        <v>68</v>
      </c>
      <c r="P12" s="88">
        <v>43163</v>
      </c>
      <c r="Q12" s="36" t="s">
        <v>69</v>
      </c>
    </row>
    <row r="13" spans="1:17" s="105" customFormat="1" ht="24" customHeight="1" x14ac:dyDescent="0.2">
      <c r="A13" s="62">
        <v>11</v>
      </c>
      <c r="B13" s="118" t="s">
        <v>105</v>
      </c>
      <c r="C13" s="152" t="s">
        <v>106</v>
      </c>
      <c r="D13" s="158" t="s">
        <v>107</v>
      </c>
      <c r="E13" s="44" t="s">
        <v>108</v>
      </c>
      <c r="F13" s="127">
        <v>876</v>
      </c>
      <c r="G13" s="62" t="s">
        <v>35</v>
      </c>
      <c r="H13" s="128">
        <v>1</v>
      </c>
      <c r="I13" s="53">
        <v>71100000000</v>
      </c>
      <c r="J13" s="53" t="s">
        <v>218</v>
      </c>
      <c r="K13" s="214">
        <v>645460</v>
      </c>
      <c r="L13" s="92">
        <v>43160</v>
      </c>
      <c r="M13" s="92">
        <v>43435</v>
      </c>
      <c r="N13" s="72" t="s">
        <v>40</v>
      </c>
      <c r="O13" s="44" t="s">
        <v>68</v>
      </c>
      <c r="P13" s="129">
        <v>42781</v>
      </c>
      <c r="Q13" s="105" t="s">
        <v>69</v>
      </c>
    </row>
    <row r="14" spans="1:17" s="173" customFormat="1" ht="48" x14ac:dyDescent="0.25">
      <c r="A14" s="62">
        <v>17</v>
      </c>
      <c r="B14" s="162" t="s">
        <v>194</v>
      </c>
      <c r="C14" s="162" t="s">
        <v>194</v>
      </c>
      <c r="D14" s="155" t="s">
        <v>188</v>
      </c>
      <c r="E14" s="161" t="s">
        <v>189</v>
      </c>
      <c r="F14" s="162">
        <v>876</v>
      </c>
      <c r="G14" s="75" t="s">
        <v>35</v>
      </c>
      <c r="H14" s="155">
        <v>1</v>
      </c>
      <c r="I14" s="53">
        <v>71100000000</v>
      </c>
      <c r="J14" s="53" t="s">
        <v>218</v>
      </c>
      <c r="K14" s="163">
        <v>1298000</v>
      </c>
      <c r="L14" s="164">
        <v>43176</v>
      </c>
      <c r="M14" s="122">
        <v>43465</v>
      </c>
      <c r="N14" s="162" t="s">
        <v>61</v>
      </c>
      <c r="O14" s="155" t="s">
        <v>67</v>
      </c>
      <c r="P14" s="171" t="s">
        <v>187</v>
      </c>
      <c r="Q14" s="185" t="s">
        <v>195</v>
      </c>
    </row>
    <row r="15" spans="1:17" s="36" customFormat="1" ht="48" x14ac:dyDescent="0.25">
      <c r="A15" s="62">
        <v>28</v>
      </c>
      <c r="B15" s="64" t="s">
        <v>37</v>
      </c>
      <c r="C15" s="64" t="s">
        <v>38</v>
      </c>
      <c r="D15" s="53" t="s">
        <v>60</v>
      </c>
      <c r="E15" s="66" t="s">
        <v>34</v>
      </c>
      <c r="F15" s="53">
        <v>876</v>
      </c>
      <c r="G15" s="53" t="s">
        <v>35</v>
      </c>
      <c r="H15" s="53">
        <v>1</v>
      </c>
      <c r="I15" s="53">
        <v>71100000000</v>
      </c>
      <c r="J15" s="53" t="s">
        <v>218</v>
      </c>
      <c r="K15" s="67">
        <v>600000</v>
      </c>
      <c r="L15" s="68">
        <v>43191</v>
      </c>
      <c r="M15" s="68">
        <v>43436</v>
      </c>
      <c r="N15" s="71" t="s">
        <v>40</v>
      </c>
      <c r="O15" s="69" t="s">
        <v>68</v>
      </c>
      <c r="P15" s="70">
        <v>43162</v>
      </c>
      <c r="Q15" s="36" t="s">
        <v>69</v>
      </c>
    </row>
    <row r="16" spans="1:17" s="36" customFormat="1" ht="48" x14ac:dyDescent="0.25">
      <c r="A16" s="62">
        <v>29</v>
      </c>
      <c r="B16" s="64" t="s">
        <v>37</v>
      </c>
      <c r="C16" s="64" t="s">
        <v>38</v>
      </c>
      <c r="D16" s="53" t="s">
        <v>41</v>
      </c>
      <c r="E16" s="66" t="s">
        <v>34</v>
      </c>
      <c r="F16" s="53">
        <v>876</v>
      </c>
      <c r="G16" s="53" t="s">
        <v>35</v>
      </c>
      <c r="H16" s="53">
        <v>1</v>
      </c>
      <c r="I16" s="53">
        <v>71100000000</v>
      </c>
      <c r="J16" s="53" t="s">
        <v>218</v>
      </c>
      <c r="K16" s="67">
        <v>160000</v>
      </c>
      <c r="L16" s="68">
        <v>43191</v>
      </c>
      <c r="M16" s="68">
        <v>43436</v>
      </c>
      <c r="N16" s="53" t="s">
        <v>61</v>
      </c>
      <c r="O16" s="69" t="s">
        <v>68</v>
      </c>
      <c r="P16" s="70">
        <v>43162</v>
      </c>
      <c r="Q16" s="36" t="s">
        <v>69</v>
      </c>
    </row>
    <row r="17" spans="1:17" s="36" customFormat="1" ht="30.75" customHeight="1" x14ac:dyDescent="0.25">
      <c r="A17" s="62">
        <v>30</v>
      </c>
      <c r="B17" s="64" t="s">
        <v>37</v>
      </c>
      <c r="C17" s="64" t="s">
        <v>38</v>
      </c>
      <c r="D17" s="53" t="s">
        <v>42</v>
      </c>
      <c r="E17" s="66" t="s">
        <v>34</v>
      </c>
      <c r="F17" s="53">
        <v>796</v>
      </c>
      <c r="G17" s="53" t="s">
        <v>39</v>
      </c>
      <c r="H17" s="53">
        <v>16</v>
      </c>
      <c r="I17" s="53">
        <v>71100000000</v>
      </c>
      <c r="J17" s="53" t="s">
        <v>218</v>
      </c>
      <c r="K17" s="67">
        <v>825000</v>
      </c>
      <c r="L17" s="68">
        <v>43192</v>
      </c>
      <c r="M17" s="68">
        <v>43436</v>
      </c>
      <c r="N17" s="71" t="s">
        <v>40</v>
      </c>
      <c r="O17" s="69" t="s">
        <v>68</v>
      </c>
      <c r="P17" s="70">
        <v>43162</v>
      </c>
      <c r="Q17" s="36" t="s">
        <v>69</v>
      </c>
    </row>
    <row r="18" spans="1:17" s="36" customFormat="1" ht="48" x14ac:dyDescent="0.25">
      <c r="A18" s="62">
        <v>31</v>
      </c>
      <c r="B18" s="64" t="s">
        <v>37</v>
      </c>
      <c r="C18" s="64" t="s">
        <v>38</v>
      </c>
      <c r="D18" s="79" t="s">
        <v>212</v>
      </c>
      <c r="E18" s="66" t="s">
        <v>34</v>
      </c>
      <c r="F18" s="53">
        <v>796</v>
      </c>
      <c r="G18" s="53" t="s">
        <v>39</v>
      </c>
      <c r="H18" s="45">
        <v>1</v>
      </c>
      <c r="I18" s="53">
        <v>71100000000</v>
      </c>
      <c r="J18" s="53" t="s">
        <v>218</v>
      </c>
      <c r="K18" s="76">
        <v>375000</v>
      </c>
      <c r="L18" s="80">
        <v>43192</v>
      </c>
      <c r="M18" s="68">
        <v>43436</v>
      </c>
      <c r="N18" s="71" t="s">
        <v>40</v>
      </c>
      <c r="O18" s="44" t="s">
        <v>68</v>
      </c>
      <c r="P18" s="89">
        <v>43170</v>
      </c>
      <c r="Q18" s="36" t="s">
        <v>69</v>
      </c>
    </row>
    <row r="19" spans="1:17" s="36" customFormat="1" ht="48" x14ac:dyDescent="0.25">
      <c r="A19" s="62">
        <v>33</v>
      </c>
      <c r="B19" s="53" t="s">
        <v>37</v>
      </c>
      <c r="C19" s="83" t="s">
        <v>37</v>
      </c>
      <c r="D19" s="53" t="s">
        <v>49</v>
      </c>
      <c r="E19" s="63" t="s">
        <v>34</v>
      </c>
      <c r="F19" s="53">
        <v>876</v>
      </c>
      <c r="G19" s="53" t="s">
        <v>35</v>
      </c>
      <c r="H19" s="53">
        <v>1</v>
      </c>
      <c r="I19" s="53">
        <v>71100000000</v>
      </c>
      <c r="J19" s="53" t="s">
        <v>218</v>
      </c>
      <c r="K19" s="67">
        <v>457000</v>
      </c>
      <c r="L19" s="68">
        <v>43221</v>
      </c>
      <c r="M19" s="68">
        <v>43406</v>
      </c>
      <c r="N19" s="71" t="s">
        <v>40</v>
      </c>
      <c r="O19" s="69" t="s">
        <v>68</v>
      </c>
      <c r="P19" s="82">
        <v>43223</v>
      </c>
      <c r="Q19" s="36" t="s">
        <v>69</v>
      </c>
    </row>
    <row r="20" spans="1:17" s="36" customFormat="1" ht="24.75" customHeight="1" x14ac:dyDescent="0.25">
      <c r="A20" s="62">
        <v>34</v>
      </c>
      <c r="B20" s="83" t="s">
        <v>37</v>
      </c>
      <c r="C20" s="83" t="s">
        <v>38</v>
      </c>
      <c r="D20" s="78" t="s">
        <v>65</v>
      </c>
      <c r="E20" s="66" t="s">
        <v>34</v>
      </c>
      <c r="F20" s="53">
        <v>796</v>
      </c>
      <c r="G20" s="53" t="s">
        <v>39</v>
      </c>
      <c r="H20" s="45">
        <v>3</v>
      </c>
      <c r="I20" s="53">
        <v>71100000000</v>
      </c>
      <c r="J20" s="53" t="s">
        <v>218</v>
      </c>
      <c r="K20" s="76">
        <v>441000</v>
      </c>
      <c r="L20" s="68">
        <v>43222</v>
      </c>
      <c r="M20" s="68">
        <v>43315</v>
      </c>
      <c r="N20" s="71" t="s">
        <v>40</v>
      </c>
      <c r="O20" s="44" t="s">
        <v>68</v>
      </c>
      <c r="P20" s="77">
        <v>43224</v>
      </c>
      <c r="Q20" s="36" t="s">
        <v>69</v>
      </c>
    </row>
    <row r="21" spans="1:17" s="36" customFormat="1" ht="25.5" customHeight="1" x14ac:dyDescent="0.25">
      <c r="A21" s="62">
        <v>35</v>
      </c>
      <c r="B21" s="64" t="s">
        <v>37</v>
      </c>
      <c r="C21" s="64" t="s">
        <v>38</v>
      </c>
      <c r="D21" s="182" t="s">
        <v>214</v>
      </c>
      <c r="E21" s="66" t="s">
        <v>34</v>
      </c>
      <c r="F21" s="53">
        <v>876</v>
      </c>
      <c r="G21" s="53" t="s">
        <v>35</v>
      </c>
      <c r="H21" s="53">
        <v>1</v>
      </c>
      <c r="I21" s="53">
        <v>71100000000</v>
      </c>
      <c r="J21" s="53" t="s">
        <v>218</v>
      </c>
      <c r="K21" s="76">
        <v>420400</v>
      </c>
      <c r="L21" s="68">
        <v>43222</v>
      </c>
      <c r="M21" s="68">
        <v>43619</v>
      </c>
      <c r="N21" s="71" t="s">
        <v>40</v>
      </c>
      <c r="O21" s="44" t="s">
        <v>68</v>
      </c>
      <c r="P21" s="77">
        <v>43224</v>
      </c>
      <c r="Q21" s="36" t="s">
        <v>69</v>
      </c>
    </row>
    <row r="22" spans="1:17" s="36" customFormat="1" ht="48" x14ac:dyDescent="0.25">
      <c r="A22" s="62">
        <v>36</v>
      </c>
      <c r="B22" s="84" t="s">
        <v>73</v>
      </c>
      <c r="C22" s="84" t="s">
        <v>74</v>
      </c>
      <c r="D22" s="184" t="s">
        <v>356</v>
      </c>
      <c r="E22" s="66" t="s">
        <v>34</v>
      </c>
      <c r="F22" s="53">
        <v>876</v>
      </c>
      <c r="G22" s="53" t="s">
        <v>35</v>
      </c>
      <c r="H22" s="53">
        <v>1</v>
      </c>
      <c r="I22" s="53">
        <v>71100000000</v>
      </c>
      <c r="J22" s="53" t="s">
        <v>218</v>
      </c>
      <c r="K22" s="76">
        <v>805100</v>
      </c>
      <c r="L22" s="68">
        <v>43222</v>
      </c>
      <c r="M22" s="68">
        <v>43346</v>
      </c>
      <c r="N22" s="53" t="s">
        <v>61</v>
      </c>
      <c r="O22" s="44" t="s">
        <v>67</v>
      </c>
      <c r="P22" s="77">
        <v>43224</v>
      </c>
      <c r="Q22" s="36" t="s">
        <v>69</v>
      </c>
    </row>
    <row r="23" spans="1:17" s="36" customFormat="1" ht="48" x14ac:dyDescent="0.25">
      <c r="A23" s="62">
        <v>37</v>
      </c>
      <c r="B23" s="84" t="s">
        <v>73</v>
      </c>
      <c r="C23" s="84" t="s">
        <v>74</v>
      </c>
      <c r="D23" s="183" t="s">
        <v>213</v>
      </c>
      <c r="E23" s="66" t="s">
        <v>34</v>
      </c>
      <c r="F23" s="53">
        <v>876</v>
      </c>
      <c r="G23" s="53" t="s">
        <v>35</v>
      </c>
      <c r="H23" s="53">
        <v>1</v>
      </c>
      <c r="I23" s="53">
        <v>71100000000</v>
      </c>
      <c r="J23" s="53" t="s">
        <v>218</v>
      </c>
      <c r="K23" s="76">
        <v>635600</v>
      </c>
      <c r="L23" s="68">
        <v>43222</v>
      </c>
      <c r="M23" s="68">
        <v>43346</v>
      </c>
      <c r="N23" s="53" t="s">
        <v>61</v>
      </c>
      <c r="O23" s="44" t="s">
        <v>67</v>
      </c>
      <c r="P23" s="77">
        <v>43225</v>
      </c>
      <c r="Q23" s="36" t="s">
        <v>69</v>
      </c>
    </row>
    <row r="24" spans="1:17" s="36" customFormat="1" ht="48" x14ac:dyDescent="0.25">
      <c r="A24" s="62">
        <v>38</v>
      </c>
      <c r="B24" s="84" t="s">
        <v>73</v>
      </c>
      <c r="C24" s="84" t="s">
        <v>74</v>
      </c>
      <c r="D24" s="184" t="s">
        <v>215</v>
      </c>
      <c r="E24" s="66" t="s">
        <v>34</v>
      </c>
      <c r="F24" s="53">
        <v>876</v>
      </c>
      <c r="G24" s="53" t="s">
        <v>35</v>
      </c>
      <c r="H24" s="53">
        <v>1</v>
      </c>
      <c r="I24" s="53">
        <v>71100000000</v>
      </c>
      <c r="J24" s="53" t="s">
        <v>218</v>
      </c>
      <c r="K24" s="76">
        <v>144100</v>
      </c>
      <c r="L24" s="68">
        <v>43253</v>
      </c>
      <c r="M24" s="68">
        <v>43346</v>
      </c>
      <c r="N24" s="53" t="s">
        <v>61</v>
      </c>
      <c r="O24" s="44" t="s">
        <v>67</v>
      </c>
      <c r="P24" s="77">
        <v>43252</v>
      </c>
      <c r="Q24" s="36" t="s">
        <v>69</v>
      </c>
    </row>
    <row r="25" spans="1:17" s="36" customFormat="1" ht="42.75" customHeight="1" x14ac:dyDescent="0.25">
      <c r="A25" s="62">
        <v>39</v>
      </c>
      <c r="B25" s="83" t="s">
        <v>73</v>
      </c>
      <c r="C25" s="83" t="s">
        <v>74</v>
      </c>
      <c r="D25" s="248" t="s">
        <v>217</v>
      </c>
      <c r="E25" s="66" t="s">
        <v>34</v>
      </c>
      <c r="F25" s="53">
        <v>876</v>
      </c>
      <c r="G25" s="53" t="s">
        <v>35</v>
      </c>
      <c r="H25" s="53">
        <v>1</v>
      </c>
      <c r="I25" s="53">
        <v>71100000000</v>
      </c>
      <c r="J25" s="53" t="s">
        <v>218</v>
      </c>
      <c r="K25" s="76">
        <v>177000</v>
      </c>
      <c r="L25" s="68">
        <v>43253</v>
      </c>
      <c r="M25" s="68">
        <v>43346</v>
      </c>
      <c r="N25" s="53" t="s">
        <v>61</v>
      </c>
      <c r="O25" s="44" t="s">
        <v>67</v>
      </c>
      <c r="P25" s="77">
        <v>43253</v>
      </c>
      <c r="Q25" s="36" t="s">
        <v>69</v>
      </c>
    </row>
    <row r="26" spans="1:17" s="172" customFormat="1" ht="48" x14ac:dyDescent="0.25">
      <c r="A26" s="62">
        <v>68</v>
      </c>
      <c r="B26" s="100" t="s">
        <v>269</v>
      </c>
      <c r="C26" s="100" t="s">
        <v>269</v>
      </c>
      <c r="D26" s="203" t="s">
        <v>271</v>
      </c>
      <c r="E26" s="159" t="s">
        <v>332</v>
      </c>
      <c r="F26" s="205">
        <v>876</v>
      </c>
      <c r="G26" s="159" t="s">
        <v>35</v>
      </c>
      <c r="H26" s="160">
        <v>1</v>
      </c>
      <c r="I26" s="160">
        <v>71100000000</v>
      </c>
      <c r="J26" s="159" t="s">
        <v>218</v>
      </c>
      <c r="K26" s="206">
        <v>155601.88</v>
      </c>
      <c r="L26" s="207">
        <v>43191</v>
      </c>
      <c r="M26" s="207">
        <v>43435</v>
      </c>
      <c r="N26" s="100" t="s">
        <v>61</v>
      </c>
      <c r="O26" s="208" t="s">
        <v>67</v>
      </c>
      <c r="P26" s="209">
        <v>42820</v>
      </c>
      <c r="Q26" s="213" t="s">
        <v>69</v>
      </c>
    </row>
    <row r="27" spans="1:17" s="172" customFormat="1" ht="48" x14ac:dyDescent="0.25">
      <c r="A27" s="62">
        <v>69</v>
      </c>
      <c r="B27" s="100" t="s">
        <v>269</v>
      </c>
      <c r="C27" s="100" t="s">
        <v>269</v>
      </c>
      <c r="D27" s="159" t="s">
        <v>272</v>
      </c>
      <c r="E27" s="159" t="s">
        <v>332</v>
      </c>
      <c r="F27" s="205">
        <v>876</v>
      </c>
      <c r="G27" s="159" t="s">
        <v>35</v>
      </c>
      <c r="H27" s="160">
        <v>1</v>
      </c>
      <c r="I27" s="160">
        <v>71100000000</v>
      </c>
      <c r="J27" s="159" t="s">
        <v>218</v>
      </c>
      <c r="K27" s="206">
        <v>155601.88</v>
      </c>
      <c r="L27" s="207">
        <v>43191</v>
      </c>
      <c r="M27" s="207">
        <v>43435</v>
      </c>
      <c r="N27" s="100" t="s">
        <v>61</v>
      </c>
      <c r="O27" s="208" t="s">
        <v>67</v>
      </c>
      <c r="P27" s="209">
        <v>42820</v>
      </c>
      <c r="Q27" s="213" t="s">
        <v>69</v>
      </c>
    </row>
    <row r="28" spans="1:17" s="172" customFormat="1" ht="48" x14ac:dyDescent="0.25">
      <c r="A28" s="62">
        <v>70</v>
      </c>
      <c r="B28" s="100" t="s">
        <v>269</v>
      </c>
      <c r="C28" s="100" t="s">
        <v>269</v>
      </c>
      <c r="D28" s="159" t="s">
        <v>273</v>
      </c>
      <c r="E28" s="159" t="s">
        <v>332</v>
      </c>
      <c r="F28" s="205">
        <v>876</v>
      </c>
      <c r="G28" s="159" t="s">
        <v>35</v>
      </c>
      <c r="H28" s="160">
        <v>1</v>
      </c>
      <c r="I28" s="160">
        <v>71100000000</v>
      </c>
      <c r="J28" s="159" t="s">
        <v>218</v>
      </c>
      <c r="K28" s="206">
        <v>356575.94</v>
      </c>
      <c r="L28" s="207">
        <v>43191</v>
      </c>
      <c r="M28" s="207">
        <v>43435</v>
      </c>
      <c r="N28" s="100" t="s">
        <v>61</v>
      </c>
      <c r="O28" s="208" t="s">
        <v>67</v>
      </c>
      <c r="P28" s="209">
        <v>42820</v>
      </c>
      <c r="Q28" s="213" t="s">
        <v>69</v>
      </c>
    </row>
    <row r="29" spans="1:17" s="172" customFormat="1" ht="48" x14ac:dyDescent="0.25">
      <c r="A29" s="62">
        <v>71</v>
      </c>
      <c r="B29" s="100" t="s">
        <v>269</v>
      </c>
      <c r="C29" s="100" t="s">
        <v>269</v>
      </c>
      <c r="D29" s="159" t="s">
        <v>274</v>
      </c>
      <c r="E29" s="159" t="s">
        <v>332</v>
      </c>
      <c r="F29" s="205">
        <v>876</v>
      </c>
      <c r="G29" s="159" t="s">
        <v>35</v>
      </c>
      <c r="H29" s="160">
        <v>1</v>
      </c>
      <c r="I29" s="160">
        <v>71100000000</v>
      </c>
      <c r="J29" s="159" t="s">
        <v>218</v>
      </c>
      <c r="K29" s="206">
        <v>155601.88</v>
      </c>
      <c r="L29" s="207">
        <v>43191</v>
      </c>
      <c r="M29" s="207">
        <v>43435</v>
      </c>
      <c r="N29" s="100" t="s">
        <v>61</v>
      </c>
      <c r="O29" s="208" t="s">
        <v>67</v>
      </c>
      <c r="P29" s="209">
        <v>42820</v>
      </c>
      <c r="Q29" s="213" t="s">
        <v>69</v>
      </c>
    </row>
    <row r="30" spans="1:17" s="172" customFormat="1" ht="48" x14ac:dyDescent="0.25">
      <c r="A30" s="62">
        <v>72</v>
      </c>
      <c r="B30" s="100" t="s">
        <v>269</v>
      </c>
      <c r="C30" s="100" t="s">
        <v>269</v>
      </c>
      <c r="D30" s="159" t="s">
        <v>275</v>
      </c>
      <c r="E30" s="159" t="s">
        <v>332</v>
      </c>
      <c r="F30" s="205">
        <v>876</v>
      </c>
      <c r="G30" s="159" t="s">
        <v>35</v>
      </c>
      <c r="H30" s="160">
        <v>1</v>
      </c>
      <c r="I30" s="160">
        <v>71100000000</v>
      </c>
      <c r="J30" s="159" t="s">
        <v>218</v>
      </c>
      <c r="K30" s="206">
        <v>311203.76</v>
      </c>
      <c r="L30" s="207">
        <v>43191</v>
      </c>
      <c r="M30" s="207">
        <v>43435</v>
      </c>
      <c r="N30" s="100" t="s">
        <v>61</v>
      </c>
      <c r="O30" s="208" t="s">
        <v>67</v>
      </c>
      <c r="P30" s="209">
        <v>42820</v>
      </c>
      <c r="Q30" s="213" t="s">
        <v>69</v>
      </c>
    </row>
    <row r="31" spans="1:17" s="172" customFormat="1" ht="48" x14ac:dyDescent="0.25">
      <c r="A31" s="62">
        <v>73</v>
      </c>
      <c r="B31" s="100" t="s">
        <v>269</v>
      </c>
      <c r="C31" s="100" t="s">
        <v>269</v>
      </c>
      <c r="D31" s="159" t="s">
        <v>276</v>
      </c>
      <c r="E31" s="159" t="s">
        <v>332</v>
      </c>
      <c r="F31" s="205">
        <v>876</v>
      </c>
      <c r="G31" s="159" t="s">
        <v>35</v>
      </c>
      <c r="H31" s="160">
        <v>1</v>
      </c>
      <c r="I31" s="160">
        <v>71100000000</v>
      </c>
      <c r="J31" s="159" t="s">
        <v>218</v>
      </c>
      <c r="K31" s="206">
        <v>311203.76</v>
      </c>
      <c r="L31" s="207">
        <v>43191</v>
      </c>
      <c r="M31" s="207">
        <v>43435</v>
      </c>
      <c r="N31" s="100" t="s">
        <v>61</v>
      </c>
      <c r="O31" s="208" t="s">
        <v>67</v>
      </c>
      <c r="P31" s="209">
        <v>42820</v>
      </c>
      <c r="Q31" s="213" t="s">
        <v>69</v>
      </c>
    </row>
    <row r="32" spans="1:17" s="172" customFormat="1" ht="48" x14ac:dyDescent="0.25">
      <c r="A32" s="62">
        <v>74</v>
      </c>
      <c r="B32" s="100" t="s">
        <v>269</v>
      </c>
      <c r="C32" s="100" t="s">
        <v>269</v>
      </c>
      <c r="D32" s="159" t="s">
        <v>277</v>
      </c>
      <c r="E32" s="159" t="s">
        <v>332</v>
      </c>
      <c r="F32" s="205">
        <v>876</v>
      </c>
      <c r="G32" s="159" t="s">
        <v>35</v>
      </c>
      <c r="H32" s="160">
        <v>1</v>
      </c>
      <c r="I32" s="160">
        <v>71100000000</v>
      </c>
      <c r="J32" s="159" t="s">
        <v>218</v>
      </c>
      <c r="K32" s="206">
        <v>311203.76</v>
      </c>
      <c r="L32" s="207">
        <v>43191</v>
      </c>
      <c r="M32" s="207">
        <v>43435</v>
      </c>
      <c r="N32" s="100" t="s">
        <v>61</v>
      </c>
      <c r="O32" s="208" t="s">
        <v>67</v>
      </c>
      <c r="P32" s="209">
        <v>42820</v>
      </c>
      <c r="Q32" s="213" t="s">
        <v>69</v>
      </c>
    </row>
    <row r="33" spans="1:17" s="172" customFormat="1" ht="48" x14ac:dyDescent="0.25">
      <c r="A33" s="62">
        <v>75</v>
      </c>
      <c r="B33" s="100" t="s">
        <v>269</v>
      </c>
      <c r="C33" s="100" t="s">
        <v>269</v>
      </c>
      <c r="D33" s="159" t="s">
        <v>278</v>
      </c>
      <c r="E33" s="159" t="s">
        <v>332</v>
      </c>
      <c r="F33" s="205">
        <v>876</v>
      </c>
      <c r="G33" s="159" t="s">
        <v>35</v>
      </c>
      <c r="H33" s="160">
        <v>1</v>
      </c>
      <c r="I33" s="160">
        <v>71100000000</v>
      </c>
      <c r="J33" s="159" t="s">
        <v>218</v>
      </c>
      <c r="K33" s="206">
        <v>311203.76</v>
      </c>
      <c r="L33" s="207">
        <v>43191</v>
      </c>
      <c r="M33" s="207">
        <v>43435</v>
      </c>
      <c r="N33" s="100" t="s">
        <v>61</v>
      </c>
      <c r="O33" s="208" t="s">
        <v>67</v>
      </c>
      <c r="P33" s="209">
        <v>42820</v>
      </c>
      <c r="Q33" s="213" t="s">
        <v>69</v>
      </c>
    </row>
    <row r="34" spans="1:17" s="172" customFormat="1" ht="48" x14ac:dyDescent="0.25">
      <c r="A34" s="62">
        <v>76</v>
      </c>
      <c r="B34" s="100" t="s">
        <v>269</v>
      </c>
      <c r="C34" s="100" t="s">
        <v>269</v>
      </c>
      <c r="D34" s="159" t="s">
        <v>279</v>
      </c>
      <c r="E34" s="159" t="s">
        <v>332</v>
      </c>
      <c r="F34" s="205">
        <v>876</v>
      </c>
      <c r="G34" s="159" t="s">
        <v>35</v>
      </c>
      <c r="H34" s="160">
        <v>1</v>
      </c>
      <c r="I34" s="160">
        <v>71100000000</v>
      </c>
      <c r="J34" s="159" t="s">
        <v>218</v>
      </c>
      <c r="K34" s="206">
        <v>466805.63999999996</v>
      </c>
      <c r="L34" s="207">
        <v>43191</v>
      </c>
      <c r="M34" s="207">
        <v>43435</v>
      </c>
      <c r="N34" s="100" t="s">
        <v>61</v>
      </c>
      <c r="O34" s="208" t="s">
        <v>67</v>
      </c>
      <c r="P34" s="209">
        <v>42820</v>
      </c>
      <c r="Q34" s="213" t="s">
        <v>69</v>
      </c>
    </row>
    <row r="35" spans="1:17" s="172" customFormat="1" ht="48" x14ac:dyDescent="0.25">
      <c r="A35" s="62">
        <v>77</v>
      </c>
      <c r="B35" s="100" t="s">
        <v>269</v>
      </c>
      <c r="C35" s="100" t="s">
        <v>269</v>
      </c>
      <c r="D35" s="159" t="s">
        <v>280</v>
      </c>
      <c r="E35" s="159" t="s">
        <v>332</v>
      </c>
      <c r="F35" s="205">
        <v>876</v>
      </c>
      <c r="G35" s="159" t="s">
        <v>35</v>
      </c>
      <c r="H35" s="160">
        <v>1</v>
      </c>
      <c r="I35" s="160">
        <v>71100000000</v>
      </c>
      <c r="J35" s="159" t="s">
        <v>218</v>
      </c>
      <c r="K35" s="76">
        <v>466805.63999999996</v>
      </c>
      <c r="L35" s="207">
        <v>43191</v>
      </c>
      <c r="M35" s="207">
        <v>43435</v>
      </c>
      <c r="N35" s="100" t="s">
        <v>61</v>
      </c>
      <c r="O35" s="208" t="s">
        <v>67</v>
      </c>
      <c r="P35" s="209">
        <v>42820</v>
      </c>
      <c r="Q35" s="213" t="s">
        <v>69</v>
      </c>
    </row>
    <row r="36" spans="1:17" s="172" customFormat="1" ht="48" x14ac:dyDescent="0.25">
      <c r="A36" s="62">
        <v>78</v>
      </c>
      <c r="B36" s="100" t="s">
        <v>269</v>
      </c>
      <c r="C36" s="100" t="s">
        <v>269</v>
      </c>
      <c r="D36" s="159" t="s">
        <v>281</v>
      </c>
      <c r="E36" s="159" t="s">
        <v>332</v>
      </c>
      <c r="F36" s="205">
        <v>876</v>
      </c>
      <c r="G36" s="159" t="s">
        <v>35</v>
      </c>
      <c r="H36" s="160">
        <v>1</v>
      </c>
      <c r="I36" s="160">
        <v>71100000000</v>
      </c>
      <c r="J36" s="159" t="s">
        <v>218</v>
      </c>
      <c r="K36" s="76">
        <v>466805.63999999996</v>
      </c>
      <c r="L36" s="207">
        <v>43191</v>
      </c>
      <c r="M36" s="207">
        <v>43435</v>
      </c>
      <c r="N36" s="100" t="s">
        <v>61</v>
      </c>
      <c r="O36" s="208" t="s">
        <v>67</v>
      </c>
      <c r="P36" s="209">
        <v>42820</v>
      </c>
      <c r="Q36" s="213" t="s">
        <v>69</v>
      </c>
    </row>
    <row r="37" spans="1:17" s="173" customFormat="1" ht="48" x14ac:dyDescent="0.25">
      <c r="A37" s="62">
        <v>79</v>
      </c>
      <c r="B37" s="100" t="s">
        <v>269</v>
      </c>
      <c r="C37" s="100" t="s">
        <v>269</v>
      </c>
      <c r="D37" s="210" t="s">
        <v>282</v>
      </c>
      <c r="E37" s="159" t="s">
        <v>332</v>
      </c>
      <c r="F37" s="205">
        <v>876</v>
      </c>
      <c r="G37" s="159" t="s">
        <v>35</v>
      </c>
      <c r="H37" s="160">
        <v>1</v>
      </c>
      <c r="I37" s="160">
        <v>71100000000</v>
      </c>
      <c r="J37" s="159" t="s">
        <v>218</v>
      </c>
      <c r="K37" s="217">
        <v>23691509</v>
      </c>
      <c r="L37" s="207">
        <v>43221</v>
      </c>
      <c r="M37" s="207">
        <v>43435</v>
      </c>
      <c r="N37" s="100" t="s">
        <v>61</v>
      </c>
      <c r="O37" s="208" t="s">
        <v>67</v>
      </c>
      <c r="P37" s="209">
        <v>42827</v>
      </c>
      <c r="Q37" s="213" t="s">
        <v>69</v>
      </c>
    </row>
    <row r="38" spans="1:17" s="173" customFormat="1" ht="48" x14ac:dyDescent="0.25">
      <c r="A38" s="62">
        <v>80</v>
      </c>
      <c r="B38" s="100" t="s">
        <v>269</v>
      </c>
      <c r="C38" s="100" t="s">
        <v>269</v>
      </c>
      <c r="D38" s="210" t="s">
        <v>283</v>
      </c>
      <c r="E38" s="159" t="s">
        <v>332</v>
      </c>
      <c r="F38" s="205">
        <v>876</v>
      </c>
      <c r="G38" s="159" t="s">
        <v>35</v>
      </c>
      <c r="H38" s="160">
        <v>1</v>
      </c>
      <c r="I38" s="160">
        <v>71100000000</v>
      </c>
      <c r="J38" s="159" t="s">
        <v>218</v>
      </c>
      <c r="K38" s="217">
        <v>12614648.4</v>
      </c>
      <c r="L38" s="207">
        <v>43221</v>
      </c>
      <c r="M38" s="207">
        <v>43435</v>
      </c>
      <c r="N38" s="100" t="s">
        <v>61</v>
      </c>
      <c r="O38" s="208" t="s">
        <v>67</v>
      </c>
      <c r="P38" s="209">
        <v>42829</v>
      </c>
      <c r="Q38" s="213" t="s">
        <v>69</v>
      </c>
    </row>
    <row r="39" spans="1:17" s="173" customFormat="1" ht="48" x14ac:dyDescent="0.25">
      <c r="A39" s="62">
        <v>81</v>
      </c>
      <c r="B39" s="100" t="s">
        <v>269</v>
      </c>
      <c r="C39" s="204" t="s">
        <v>270</v>
      </c>
      <c r="D39" s="210" t="s">
        <v>284</v>
      </c>
      <c r="E39" s="159" t="s">
        <v>332</v>
      </c>
      <c r="F39" s="205">
        <v>876</v>
      </c>
      <c r="G39" s="159" t="s">
        <v>35</v>
      </c>
      <c r="H39" s="160">
        <v>1</v>
      </c>
      <c r="I39" s="160">
        <v>71100000000</v>
      </c>
      <c r="J39" s="159" t="s">
        <v>218</v>
      </c>
      <c r="K39" s="217">
        <v>5031048</v>
      </c>
      <c r="L39" s="207">
        <v>43221</v>
      </c>
      <c r="M39" s="207">
        <v>43435</v>
      </c>
      <c r="N39" s="100" t="s">
        <v>61</v>
      </c>
      <c r="O39" s="208" t="s">
        <v>67</v>
      </c>
      <c r="P39" s="209">
        <v>42829</v>
      </c>
      <c r="Q39" s="213" t="s">
        <v>69</v>
      </c>
    </row>
    <row r="40" spans="1:17" s="173" customFormat="1" ht="48" x14ac:dyDescent="0.25">
      <c r="A40" s="62">
        <v>82</v>
      </c>
      <c r="B40" s="100" t="s">
        <v>269</v>
      </c>
      <c r="C40" s="100" t="s">
        <v>269</v>
      </c>
      <c r="D40" s="210" t="s">
        <v>285</v>
      </c>
      <c r="E40" s="159" t="s">
        <v>332</v>
      </c>
      <c r="F40" s="205">
        <v>876</v>
      </c>
      <c r="G40" s="159" t="s">
        <v>35</v>
      </c>
      <c r="H40" s="160">
        <v>1</v>
      </c>
      <c r="I40" s="160">
        <v>71100000000</v>
      </c>
      <c r="J40" s="159" t="s">
        <v>218</v>
      </c>
      <c r="K40" s="217">
        <v>19121900</v>
      </c>
      <c r="L40" s="207">
        <v>43221</v>
      </c>
      <c r="M40" s="207">
        <v>43435</v>
      </c>
      <c r="N40" s="100" t="s">
        <v>61</v>
      </c>
      <c r="O40" s="208" t="s">
        <v>67</v>
      </c>
      <c r="P40" s="209">
        <v>42829</v>
      </c>
      <c r="Q40" s="213" t="s">
        <v>69</v>
      </c>
    </row>
    <row r="41" spans="1:17" s="173" customFormat="1" ht="48" x14ac:dyDescent="0.25">
      <c r="A41" s="62">
        <v>83</v>
      </c>
      <c r="B41" s="100" t="s">
        <v>269</v>
      </c>
      <c r="C41" s="204" t="s">
        <v>270</v>
      </c>
      <c r="D41" s="210" t="s">
        <v>286</v>
      </c>
      <c r="E41" s="159" t="s">
        <v>332</v>
      </c>
      <c r="F41" s="205">
        <v>876</v>
      </c>
      <c r="G41" s="159" t="s">
        <v>35</v>
      </c>
      <c r="H41" s="160">
        <v>1</v>
      </c>
      <c r="I41" s="160">
        <v>71100000000</v>
      </c>
      <c r="J41" s="159" t="s">
        <v>218</v>
      </c>
      <c r="K41" s="217">
        <v>1417416</v>
      </c>
      <c r="L41" s="207">
        <v>43221</v>
      </c>
      <c r="M41" s="207">
        <v>43435</v>
      </c>
      <c r="N41" s="100" t="s">
        <v>61</v>
      </c>
      <c r="O41" s="208" t="s">
        <v>67</v>
      </c>
      <c r="P41" s="209">
        <v>42829</v>
      </c>
      <c r="Q41" s="213" t="s">
        <v>69</v>
      </c>
    </row>
    <row r="42" spans="1:17" s="173" customFormat="1" ht="48" x14ac:dyDescent="0.25">
      <c r="A42" s="62">
        <v>84</v>
      </c>
      <c r="B42" s="100" t="s">
        <v>269</v>
      </c>
      <c r="C42" s="204" t="s">
        <v>270</v>
      </c>
      <c r="D42" s="210" t="s">
        <v>287</v>
      </c>
      <c r="E42" s="159" t="s">
        <v>332</v>
      </c>
      <c r="F42" s="205">
        <v>876</v>
      </c>
      <c r="G42" s="159" t="s">
        <v>35</v>
      </c>
      <c r="H42" s="160">
        <v>1</v>
      </c>
      <c r="I42" s="160">
        <v>71100000000</v>
      </c>
      <c r="J42" s="159" t="s">
        <v>218</v>
      </c>
      <c r="K42" s="217">
        <v>1939212</v>
      </c>
      <c r="L42" s="207">
        <v>43221</v>
      </c>
      <c r="M42" s="207">
        <v>43435</v>
      </c>
      <c r="N42" s="100" t="s">
        <v>61</v>
      </c>
      <c r="O42" s="208" t="s">
        <v>67</v>
      </c>
      <c r="P42" s="209">
        <v>42830</v>
      </c>
      <c r="Q42" s="213" t="s">
        <v>69</v>
      </c>
    </row>
    <row r="43" spans="1:17" s="173" customFormat="1" ht="48" x14ac:dyDescent="0.25">
      <c r="A43" s="62">
        <v>85</v>
      </c>
      <c r="B43" s="100" t="s">
        <v>269</v>
      </c>
      <c r="C43" s="100" t="s">
        <v>269</v>
      </c>
      <c r="D43" s="210" t="s">
        <v>288</v>
      </c>
      <c r="E43" s="159" t="s">
        <v>332</v>
      </c>
      <c r="F43" s="205">
        <v>876</v>
      </c>
      <c r="G43" s="159" t="s">
        <v>35</v>
      </c>
      <c r="H43" s="160">
        <v>1</v>
      </c>
      <c r="I43" s="160">
        <v>71100000000</v>
      </c>
      <c r="J43" s="159" t="s">
        <v>218</v>
      </c>
      <c r="K43" s="217">
        <v>19121900</v>
      </c>
      <c r="L43" s="207">
        <v>43221</v>
      </c>
      <c r="M43" s="207">
        <v>43435</v>
      </c>
      <c r="N43" s="100" t="s">
        <v>61</v>
      </c>
      <c r="O43" s="208" t="s">
        <v>67</v>
      </c>
      <c r="P43" s="209">
        <v>42830</v>
      </c>
      <c r="Q43" s="213" t="s">
        <v>69</v>
      </c>
    </row>
    <row r="44" spans="1:17" s="173" customFormat="1" ht="48" x14ac:dyDescent="0.25">
      <c r="A44" s="62">
        <v>86</v>
      </c>
      <c r="B44" s="100" t="s">
        <v>269</v>
      </c>
      <c r="C44" s="204" t="s">
        <v>270</v>
      </c>
      <c r="D44" s="210" t="s">
        <v>289</v>
      </c>
      <c r="E44" s="159" t="s">
        <v>332</v>
      </c>
      <c r="F44" s="205">
        <v>876</v>
      </c>
      <c r="G44" s="159" t="s">
        <v>35</v>
      </c>
      <c r="H44" s="160">
        <v>1</v>
      </c>
      <c r="I44" s="160">
        <v>71100000000</v>
      </c>
      <c r="J44" s="159" t="s">
        <v>218</v>
      </c>
      <c r="K44" s="217">
        <v>2087184.0000000002</v>
      </c>
      <c r="L44" s="207">
        <v>43221</v>
      </c>
      <c r="M44" s="207">
        <v>43435</v>
      </c>
      <c r="N44" s="100" t="s">
        <v>61</v>
      </c>
      <c r="O44" s="208" t="s">
        <v>67</v>
      </c>
      <c r="P44" s="209">
        <v>42830</v>
      </c>
      <c r="Q44" s="213" t="s">
        <v>69</v>
      </c>
    </row>
    <row r="45" spans="1:17" s="173" customFormat="1" ht="48" x14ac:dyDescent="0.25">
      <c r="A45" s="62">
        <v>87</v>
      </c>
      <c r="B45" s="100" t="s">
        <v>269</v>
      </c>
      <c r="C45" s="100" t="s">
        <v>269</v>
      </c>
      <c r="D45" s="210" t="s">
        <v>290</v>
      </c>
      <c r="E45" s="159" t="s">
        <v>332</v>
      </c>
      <c r="F45" s="205">
        <v>876</v>
      </c>
      <c r="G45" s="159" t="s">
        <v>35</v>
      </c>
      <c r="H45" s="160">
        <v>1</v>
      </c>
      <c r="I45" s="160">
        <v>71100000000</v>
      </c>
      <c r="J45" s="159" t="s">
        <v>218</v>
      </c>
      <c r="K45" s="217">
        <v>14310570.359999999</v>
      </c>
      <c r="L45" s="207">
        <v>43221</v>
      </c>
      <c r="M45" s="207">
        <v>43435</v>
      </c>
      <c r="N45" s="100" t="s">
        <v>61</v>
      </c>
      <c r="O45" s="208" t="s">
        <v>67</v>
      </c>
      <c r="P45" s="209">
        <v>42830</v>
      </c>
      <c r="Q45" s="213" t="s">
        <v>69</v>
      </c>
    </row>
    <row r="46" spans="1:17" s="173" customFormat="1" ht="48" x14ac:dyDescent="0.25">
      <c r="A46" s="62">
        <v>88</v>
      </c>
      <c r="B46" s="100" t="s">
        <v>269</v>
      </c>
      <c r="C46" s="204" t="s">
        <v>270</v>
      </c>
      <c r="D46" s="210" t="s">
        <v>291</v>
      </c>
      <c r="E46" s="159" t="s">
        <v>332</v>
      </c>
      <c r="F46" s="205">
        <v>876</v>
      </c>
      <c r="G46" s="159" t="s">
        <v>35</v>
      </c>
      <c r="H46" s="160">
        <v>1</v>
      </c>
      <c r="I46" s="160">
        <v>71100000000</v>
      </c>
      <c r="J46" s="159" t="s">
        <v>218</v>
      </c>
      <c r="K46" s="217">
        <v>11210000</v>
      </c>
      <c r="L46" s="207">
        <v>43221</v>
      </c>
      <c r="M46" s="207">
        <v>43435</v>
      </c>
      <c r="N46" s="100" t="s">
        <v>61</v>
      </c>
      <c r="O46" s="208" t="s">
        <v>67</v>
      </c>
      <c r="P46" s="209">
        <v>42830</v>
      </c>
      <c r="Q46" s="213" t="s">
        <v>69</v>
      </c>
    </row>
    <row r="47" spans="1:17" s="173" customFormat="1" ht="48" x14ac:dyDescent="0.25">
      <c r="A47" s="62">
        <v>89</v>
      </c>
      <c r="B47" s="100" t="s">
        <v>269</v>
      </c>
      <c r="C47" s="204" t="s">
        <v>270</v>
      </c>
      <c r="D47" s="210" t="s">
        <v>292</v>
      </c>
      <c r="E47" s="159" t="s">
        <v>332</v>
      </c>
      <c r="F47" s="205">
        <v>876</v>
      </c>
      <c r="G47" s="159" t="s">
        <v>35</v>
      </c>
      <c r="H47" s="160">
        <v>1</v>
      </c>
      <c r="I47" s="160">
        <v>71100000000</v>
      </c>
      <c r="J47" s="159" t="s">
        <v>218</v>
      </c>
      <c r="K47" s="217">
        <v>3569500</v>
      </c>
      <c r="L47" s="207">
        <v>43221</v>
      </c>
      <c r="M47" s="207">
        <v>43435</v>
      </c>
      <c r="N47" s="100" t="s">
        <v>61</v>
      </c>
      <c r="O47" s="208" t="s">
        <v>67</v>
      </c>
      <c r="P47" s="209">
        <v>42831</v>
      </c>
      <c r="Q47" s="213" t="s">
        <v>69</v>
      </c>
    </row>
    <row r="48" spans="1:17" s="173" customFormat="1" ht="48" x14ac:dyDescent="0.25">
      <c r="A48" s="62">
        <v>90</v>
      </c>
      <c r="B48" s="100" t="s">
        <v>269</v>
      </c>
      <c r="C48" s="204" t="s">
        <v>270</v>
      </c>
      <c r="D48" s="210" t="s">
        <v>293</v>
      </c>
      <c r="E48" s="159" t="s">
        <v>332</v>
      </c>
      <c r="F48" s="205">
        <v>876</v>
      </c>
      <c r="G48" s="159" t="s">
        <v>35</v>
      </c>
      <c r="H48" s="160">
        <v>1</v>
      </c>
      <c r="I48" s="160">
        <v>71100000000</v>
      </c>
      <c r="J48" s="159" t="s">
        <v>218</v>
      </c>
      <c r="K48" s="217">
        <v>13629000</v>
      </c>
      <c r="L48" s="207">
        <v>43221</v>
      </c>
      <c r="M48" s="207">
        <v>43435</v>
      </c>
      <c r="N48" s="100" t="s">
        <v>61</v>
      </c>
      <c r="O48" s="208" t="s">
        <v>67</v>
      </c>
      <c r="P48" s="209">
        <v>42831</v>
      </c>
      <c r="Q48" s="213" t="s">
        <v>69</v>
      </c>
    </row>
    <row r="49" spans="1:17" s="173" customFormat="1" ht="48" x14ac:dyDescent="0.25">
      <c r="A49" s="62">
        <v>91</v>
      </c>
      <c r="B49" s="100" t="s">
        <v>269</v>
      </c>
      <c r="C49" s="204" t="s">
        <v>270</v>
      </c>
      <c r="D49" s="210" t="s">
        <v>294</v>
      </c>
      <c r="E49" s="159" t="s">
        <v>332</v>
      </c>
      <c r="F49" s="205">
        <v>876</v>
      </c>
      <c r="G49" s="159" t="s">
        <v>35</v>
      </c>
      <c r="H49" s="160">
        <v>1</v>
      </c>
      <c r="I49" s="160">
        <v>71100000000</v>
      </c>
      <c r="J49" s="159" t="s">
        <v>218</v>
      </c>
      <c r="K49" s="217">
        <v>7445800</v>
      </c>
      <c r="L49" s="207">
        <v>43221</v>
      </c>
      <c r="M49" s="207">
        <v>43435</v>
      </c>
      <c r="N49" s="100" t="s">
        <v>61</v>
      </c>
      <c r="O49" s="208" t="s">
        <v>67</v>
      </c>
      <c r="P49" s="209">
        <v>42831</v>
      </c>
      <c r="Q49" s="213" t="s">
        <v>69</v>
      </c>
    </row>
    <row r="50" spans="1:17" s="173" customFormat="1" ht="48" x14ac:dyDescent="0.25">
      <c r="A50" s="62">
        <v>92</v>
      </c>
      <c r="B50" s="100" t="s">
        <v>269</v>
      </c>
      <c r="C50" s="204" t="s">
        <v>270</v>
      </c>
      <c r="D50" s="210" t="s">
        <v>295</v>
      </c>
      <c r="E50" s="159" t="s">
        <v>332</v>
      </c>
      <c r="F50" s="205">
        <v>876</v>
      </c>
      <c r="G50" s="159" t="s">
        <v>35</v>
      </c>
      <c r="H50" s="160">
        <v>1</v>
      </c>
      <c r="I50" s="160">
        <v>71100000000</v>
      </c>
      <c r="J50" s="159" t="s">
        <v>218</v>
      </c>
      <c r="K50" s="217">
        <v>7383195.0999999996</v>
      </c>
      <c r="L50" s="207">
        <v>43221</v>
      </c>
      <c r="M50" s="207">
        <v>43435</v>
      </c>
      <c r="N50" s="100" t="s">
        <v>61</v>
      </c>
      <c r="O50" s="208" t="s">
        <v>67</v>
      </c>
      <c r="P50" s="209">
        <v>42831</v>
      </c>
      <c r="Q50" s="213" t="s">
        <v>69</v>
      </c>
    </row>
    <row r="51" spans="1:17" s="173" customFormat="1" ht="48" x14ac:dyDescent="0.25">
      <c r="A51" s="62">
        <v>93</v>
      </c>
      <c r="B51" s="100" t="s">
        <v>269</v>
      </c>
      <c r="C51" s="204" t="s">
        <v>270</v>
      </c>
      <c r="D51" s="210" t="s">
        <v>296</v>
      </c>
      <c r="E51" s="159" t="s">
        <v>332</v>
      </c>
      <c r="F51" s="205">
        <v>876</v>
      </c>
      <c r="G51" s="159" t="s">
        <v>35</v>
      </c>
      <c r="H51" s="160">
        <v>1</v>
      </c>
      <c r="I51" s="160">
        <v>71100000000</v>
      </c>
      <c r="J51" s="159" t="s">
        <v>218</v>
      </c>
      <c r="K51" s="217">
        <v>6887976.2400000002</v>
      </c>
      <c r="L51" s="207">
        <v>43221</v>
      </c>
      <c r="M51" s="207">
        <v>43435</v>
      </c>
      <c r="N51" s="100" t="s">
        <v>61</v>
      </c>
      <c r="O51" s="208" t="s">
        <v>67</v>
      </c>
      <c r="P51" s="209">
        <v>42834</v>
      </c>
      <c r="Q51" s="213" t="s">
        <v>69</v>
      </c>
    </row>
    <row r="52" spans="1:17" s="173" customFormat="1" ht="48" x14ac:dyDescent="0.25">
      <c r="A52" s="62">
        <v>94</v>
      </c>
      <c r="B52" s="100" t="s">
        <v>269</v>
      </c>
      <c r="C52" s="204" t="s">
        <v>270</v>
      </c>
      <c r="D52" s="210" t="s">
        <v>297</v>
      </c>
      <c r="E52" s="159" t="s">
        <v>332</v>
      </c>
      <c r="F52" s="205">
        <v>876</v>
      </c>
      <c r="G52" s="159" t="s">
        <v>35</v>
      </c>
      <c r="H52" s="160">
        <v>1</v>
      </c>
      <c r="I52" s="160">
        <v>71100000000</v>
      </c>
      <c r="J52" s="159" t="s">
        <v>218</v>
      </c>
      <c r="K52" s="217">
        <v>587080.68000000005</v>
      </c>
      <c r="L52" s="207">
        <v>43221</v>
      </c>
      <c r="M52" s="207">
        <v>43435</v>
      </c>
      <c r="N52" s="100" t="s">
        <v>61</v>
      </c>
      <c r="O52" s="208" t="s">
        <v>67</v>
      </c>
      <c r="P52" s="209">
        <v>42835</v>
      </c>
      <c r="Q52" s="213" t="s">
        <v>69</v>
      </c>
    </row>
    <row r="53" spans="1:17" s="211" customFormat="1" ht="48" x14ac:dyDescent="0.25">
      <c r="A53" s="62">
        <v>95</v>
      </c>
      <c r="B53" s="100" t="s">
        <v>269</v>
      </c>
      <c r="C53" s="100" t="s">
        <v>269</v>
      </c>
      <c r="D53" s="210" t="s">
        <v>298</v>
      </c>
      <c r="E53" s="159" t="s">
        <v>332</v>
      </c>
      <c r="F53" s="205">
        <v>876</v>
      </c>
      <c r="G53" s="159" t="s">
        <v>35</v>
      </c>
      <c r="H53" s="160">
        <v>1</v>
      </c>
      <c r="I53" s="160">
        <v>71100000000</v>
      </c>
      <c r="J53" s="159" t="s">
        <v>218</v>
      </c>
      <c r="K53" s="217">
        <v>16660594.639999999</v>
      </c>
      <c r="L53" s="207">
        <v>43221</v>
      </c>
      <c r="M53" s="207">
        <v>43435</v>
      </c>
      <c r="N53" s="100" t="s">
        <v>61</v>
      </c>
      <c r="O53" s="208" t="s">
        <v>67</v>
      </c>
      <c r="P53" s="209">
        <v>42835</v>
      </c>
      <c r="Q53" s="213" t="s">
        <v>69</v>
      </c>
    </row>
    <row r="54" spans="1:17" s="211" customFormat="1" ht="48" x14ac:dyDescent="0.25">
      <c r="A54" s="62">
        <v>96</v>
      </c>
      <c r="B54" s="100" t="s">
        <v>269</v>
      </c>
      <c r="C54" s="100" t="s">
        <v>269</v>
      </c>
      <c r="D54" s="210" t="s">
        <v>299</v>
      </c>
      <c r="E54" s="159" t="s">
        <v>332</v>
      </c>
      <c r="F54" s="205">
        <v>876</v>
      </c>
      <c r="G54" s="159" t="s">
        <v>35</v>
      </c>
      <c r="H54" s="160">
        <v>1</v>
      </c>
      <c r="I54" s="160">
        <v>71100000000</v>
      </c>
      <c r="J54" s="159" t="s">
        <v>218</v>
      </c>
      <c r="K54" s="217">
        <v>2027532.64</v>
      </c>
      <c r="L54" s="207">
        <v>43221</v>
      </c>
      <c r="M54" s="207">
        <v>43435</v>
      </c>
      <c r="N54" s="100" t="s">
        <v>61</v>
      </c>
      <c r="O54" s="208" t="s">
        <v>67</v>
      </c>
      <c r="P54" s="209">
        <v>42836</v>
      </c>
      <c r="Q54" s="213" t="s">
        <v>69</v>
      </c>
    </row>
    <row r="55" spans="1:17" s="211" customFormat="1" ht="48" x14ac:dyDescent="0.25">
      <c r="A55" s="62">
        <v>97</v>
      </c>
      <c r="B55" s="100" t="s">
        <v>269</v>
      </c>
      <c r="C55" s="100" t="s">
        <v>269</v>
      </c>
      <c r="D55" s="210" t="s">
        <v>300</v>
      </c>
      <c r="E55" s="159" t="s">
        <v>332</v>
      </c>
      <c r="F55" s="205">
        <v>876</v>
      </c>
      <c r="G55" s="159" t="s">
        <v>35</v>
      </c>
      <c r="H55" s="160">
        <v>1</v>
      </c>
      <c r="I55" s="160">
        <v>71100000000</v>
      </c>
      <c r="J55" s="159" t="s">
        <v>218</v>
      </c>
      <c r="K55" s="217">
        <v>7837560</v>
      </c>
      <c r="L55" s="207">
        <v>43221</v>
      </c>
      <c r="M55" s="207">
        <v>43435</v>
      </c>
      <c r="N55" s="100" t="s">
        <v>61</v>
      </c>
      <c r="O55" s="208" t="s">
        <v>67</v>
      </c>
      <c r="P55" s="209">
        <v>42837</v>
      </c>
      <c r="Q55" s="213" t="s">
        <v>69</v>
      </c>
    </row>
    <row r="56" spans="1:17" s="211" customFormat="1" ht="48" x14ac:dyDescent="0.25">
      <c r="A56" s="62">
        <v>98</v>
      </c>
      <c r="B56" s="100" t="s">
        <v>269</v>
      </c>
      <c r="C56" s="100" t="s">
        <v>269</v>
      </c>
      <c r="D56" s="210" t="s">
        <v>301</v>
      </c>
      <c r="E56" s="159" t="s">
        <v>332</v>
      </c>
      <c r="F56" s="205">
        <v>876</v>
      </c>
      <c r="G56" s="159" t="s">
        <v>35</v>
      </c>
      <c r="H56" s="160">
        <v>1</v>
      </c>
      <c r="I56" s="160">
        <v>71100000000</v>
      </c>
      <c r="J56" s="159" t="s">
        <v>218</v>
      </c>
      <c r="K56" s="217">
        <v>11310300</v>
      </c>
      <c r="L56" s="207">
        <v>43221</v>
      </c>
      <c r="M56" s="207">
        <v>43435</v>
      </c>
      <c r="N56" s="100" t="s">
        <v>61</v>
      </c>
      <c r="O56" s="208" t="s">
        <v>67</v>
      </c>
      <c r="P56" s="209">
        <v>42838</v>
      </c>
      <c r="Q56" s="213" t="s">
        <v>69</v>
      </c>
    </row>
    <row r="57" spans="1:17" s="173" customFormat="1" ht="48" x14ac:dyDescent="0.25">
      <c r="A57" s="62">
        <v>99</v>
      </c>
      <c r="B57" s="100" t="s">
        <v>269</v>
      </c>
      <c r="C57" s="100" t="s">
        <v>269</v>
      </c>
      <c r="D57" s="210" t="s">
        <v>302</v>
      </c>
      <c r="E57" s="159" t="s">
        <v>332</v>
      </c>
      <c r="F57" s="205">
        <v>876</v>
      </c>
      <c r="G57" s="159" t="s">
        <v>35</v>
      </c>
      <c r="H57" s="160">
        <v>1</v>
      </c>
      <c r="I57" s="160">
        <v>71100000000</v>
      </c>
      <c r="J57" s="159" t="s">
        <v>218</v>
      </c>
      <c r="K57" s="217">
        <v>2722204.54</v>
      </c>
      <c r="L57" s="207">
        <v>43221</v>
      </c>
      <c r="M57" s="207">
        <v>43435</v>
      </c>
      <c r="N57" s="100" t="s">
        <v>61</v>
      </c>
      <c r="O57" s="208" t="s">
        <v>67</v>
      </c>
      <c r="P57" s="209">
        <v>42838</v>
      </c>
      <c r="Q57" s="213" t="s">
        <v>69</v>
      </c>
    </row>
    <row r="58" spans="1:17" s="173" customFormat="1" ht="48" x14ac:dyDescent="0.25">
      <c r="A58" s="62">
        <v>100</v>
      </c>
      <c r="B58" s="100" t="s">
        <v>269</v>
      </c>
      <c r="C58" s="100" t="s">
        <v>269</v>
      </c>
      <c r="D58" s="210" t="s">
        <v>303</v>
      </c>
      <c r="E58" s="159" t="s">
        <v>332</v>
      </c>
      <c r="F58" s="205">
        <v>876</v>
      </c>
      <c r="G58" s="159" t="s">
        <v>35</v>
      </c>
      <c r="H58" s="160">
        <v>1</v>
      </c>
      <c r="I58" s="160">
        <v>71100000000</v>
      </c>
      <c r="J58" s="159" t="s">
        <v>218</v>
      </c>
      <c r="K58" s="217">
        <v>2360000</v>
      </c>
      <c r="L58" s="207">
        <v>43221</v>
      </c>
      <c r="M58" s="207">
        <v>43435</v>
      </c>
      <c r="N58" s="100" t="s">
        <v>61</v>
      </c>
      <c r="O58" s="208" t="s">
        <v>67</v>
      </c>
      <c r="P58" s="209">
        <v>42841</v>
      </c>
      <c r="Q58" s="213" t="s">
        <v>69</v>
      </c>
    </row>
    <row r="59" spans="1:17" s="173" customFormat="1" ht="48" x14ac:dyDescent="0.25">
      <c r="A59" s="62">
        <v>101</v>
      </c>
      <c r="B59" s="100" t="s">
        <v>269</v>
      </c>
      <c r="C59" s="100" t="s">
        <v>269</v>
      </c>
      <c r="D59" s="210" t="s">
        <v>304</v>
      </c>
      <c r="E59" s="159" t="s">
        <v>332</v>
      </c>
      <c r="F59" s="205">
        <v>876</v>
      </c>
      <c r="G59" s="159" t="s">
        <v>35</v>
      </c>
      <c r="H59" s="160">
        <v>1</v>
      </c>
      <c r="I59" s="160">
        <v>71100000000</v>
      </c>
      <c r="J59" s="159" t="s">
        <v>218</v>
      </c>
      <c r="K59" s="217">
        <v>5267520</v>
      </c>
      <c r="L59" s="207">
        <v>43221</v>
      </c>
      <c r="M59" s="207">
        <v>43435</v>
      </c>
      <c r="N59" s="100" t="s">
        <v>61</v>
      </c>
      <c r="O59" s="208" t="s">
        <v>67</v>
      </c>
      <c r="P59" s="209">
        <v>42842</v>
      </c>
      <c r="Q59" s="213" t="s">
        <v>69</v>
      </c>
    </row>
    <row r="60" spans="1:17" s="173" customFormat="1" ht="48" x14ac:dyDescent="0.25">
      <c r="A60" s="62">
        <v>102</v>
      </c>
      <c r="B60" s="100" t="s">
        <v>269</v>
      </c>
      <c r="C60" s="100" t="s">
        <v>269</v>
      </c>
      <c r="D60" s="210" t="s">
        <v>305</v>
      </c>
      <c r="E60" s="159" t="s">
        <v>332</v>
      </c>
      <c r="F60" s="205">
        <v>876</v>
      </c>
      <c r="G60" s="159" t="s">
        <v>35</v>
      </c>
      <c r="H60" s="160">
        <v>1</v>
      </c>
      <c r="I60" s="160">
        <v>71100000000</v>
      </c>
      <c r="J60" s="159" t="s">
        <v>218</v>
      </c>
      <c r="K60" s="217">
        <v>1843160</v>
      </c>
      <c r="L60" s="207">
        <v>43221</v>
      </c>
      <c r="M60" s="207">
        <v>43435</v>
      </c>
      <c r="N60" s="100" t="s">
        <v>61</v>
      </c>
      <c r="O60" s="208" t="s">
        <v>67</v>
      </c>
      <c r="P60" s="209">
        <v>42843</v>
      </c>
      <c r="Q60" s="213" t="s">
        <v>69</v>
      </c>
    </row>
    <row r="61" spans="1:17" s="173" customFormat="1" ht="48" x14ac:dyDescent="0.25">
      <c r="A61" s="62">
        <v>103</v>
      </c>
      <c r="B61" s="100" t="s">
        <v>269</v>
      </c>
      <c r="C61" s="204" t="s">
        <v>270</v>
      </c>
      <c r="D61" s="210" t="s">
        <v>306</v>
      </c>
      <c r="E61" s="159" t="s">
        <v>332</v>
      </c>
      <c r="F61" s="205">
        <v>876</v>
      </c>
      <c r="G61" s="159" t="s">
        <v>35</v>
      </c>
      <c r="H61" s="160">
        <v>1</v>
      </c>
      <c r="I61" s="160">
        <v>71100000000</v>
      </c>
      <c r="J61" s="159" t="s">
        <v>218</v>
      </c>
      <c r="K61" s="217">
        <v>1856432.64</v>
      </c>
      <c r="L61" s="207">
        <v>43221</v>
      </c>
      <c r="M61" s="207">
        <v>43435</v>
      </c>
      <c r="N61" s="100" t="s">
        <v>61</v>
      </c>
      <c r="O61" s="208" t="s">
        <v>67</v>
      </c>
      <c r="P61" s="209">
        <v>42843</v>
      </c>
      <c r="Q61" s="213" t="s">
        <v>69</v>
      </c>
    </row>
    <row r="62" spans="1:17" s="173" customFormat="1" ht="48" x14ac:dyDescent="0.25">
      <c r="A62" s="62">
        <v>104</v>
      </c>
      <c r="B62" s="100" t="s">
        <v>269</v>
      </c>
      <c r="C62" s="204" t="s">
        <v>270</v>
      </c>
      <c r="D62" s="210" t="s">
        <v>307</v>
      </c>
      <c r="E62" s="159" t="s">
        <v>332</v>
      </c>
      <c r="F62" s="205">
        <v>876</v>
      </c>
      <c r="G62" s="159" t="s">
        <v>35</v>
      </c>
      <c r="H62" s="160">
        <v>1</v>
      </c>
      <c r="I62" s="160">
        <v>71100000000</v>
      </c>
      <c r="J62" s="159" t="s">
        <v>218</v>
      </c>
      <c r="K62" s="217">
        <v>3685757.14</v>
      </c>
      <c r="L62" s="207">
        <v>43221</v>
      </c>
      <c r="M62" s="207">
        <v>43435</v>
      </c>
      <c r="N62" s="100" t="s">
        <v>61</v>
      </c>
      <c r="O62" s="208" t="s">
        <v>67</v>
      </c>
      <c r="P62" s="209">
        <v>42843</v>
      </c>
      <c r="Q62" s="213" t="s">
        <v>69</v>
      </c>
    </row>
    <row r="63" spans="1:17" s="173" customFormat="1" ht="48" x14ac:dyDescent="0.25">
      <c r="A63" s="62">
        <v>105</v>
      </c>
      <c r="B63" s="100" t="s">
        <v>269</v>
      </c>
      <c r="C63" s="204" t="s">
        <v>270</v>
      </c>
      <c r="D63" s="210" t="s">
        <v>308</v>
      </c>
      <c r="E63" s="159" t="s">
        <v>332</v>
      </c>
      <c r="F63" s="205">
        <v>876</v>
      </c>
      <c r="G63" s="159" t="s">
        <v>35</v>
      </c>
      <c r="H63" s="160">
        <v>1</v>
      </c>
      <c r="I63" s="160">
        <v>71100000000</v>
      </c>
      <c r="J63" s="159" t="s">
        <v>218</v>
      </c>
      <c r="K63" s="217">
        <v>3887830.96</v>
      </c>
      <c r="L63" s="207">
        <v>43221</v>
      </c>
      <c r="M63" s="207">
        <v>43435</v>
      </c>
      <c r="N63" s="100" t="s">
        <v>61</v>
      </c>
      <c r="O63" s="208" t="s">
        <v>67</v>
      </c>
      <c r="P63" s="209">
        <v>42843</v>
      </c>
      <c r="Q63" s="213" t="s">
        <v>69</v>
      </c>
    </row>
    <row r="64" spans="1:17" s="173" customFormat="1" ht="48" x14ac:dyDescent="0.25">
      <c r="A64" s="62">
        <v>106</v>
      </c>
      <c r="B64" s="100" t="s">
        <v>269</v>
      </c>
      <c r="C64" s="204" t="s">
        <v>270</v>
      </c>
      <c r="D64" s="210" t="s">
        <v>309</v>
      </c>
      <c r="E64" s="159" t="s">
        <v>332</v>
      </c>
      <c r="F64" s="205">
        <v>876</v>
      </c>
      <c r="G64" s="159" t="s">
        <v>35</v>
      </c>
      <c r="H64" s="160">
        <v>1</v>
      </c>
      <c r="I64" s="160">
        <v>71100000000</v>
      </c>
      <c r="J64" s="159" t="s">
        <v>218</v>
      </c>
      <c r="K64" s="217">
        <v>1742346.7</v>
      </c>
      <c r="L64" s="207">
        <v>43221</v>
      </c>
      <c r="M64" s="207">
        <v>43435</v>
      </c>
      <c r="N64" s="100" t="s">
        <v>61</v>
      </c>
      <c r="O64" s="208" t="s">
        <v>67</v>
      </c>
      <c r="P64" s="209">
        <v>42844</v>
      </c>
      <c r="Q64" s="213" t="s">
        <v>69</v>
      </c>
    </row>
    <row r="65" spans="1:17" s="173" customFormat="1" ht="48" x14ac:dyDescent="0.25">
      <c r="A65" s="62">
        <v>107</v>
      </c>
      <c r="B65" s="100" t="s">
        <v>269</v>
      </c>
      <c r="C65" s="204" t="s">
        <v>270</v>
      </c>
      <c r="D65" s="210" t="s">
        <v>310</v>
      </c>
      <c r="E65" s="159" t="s">
        <v>332</v>
      </c>
      <c r="F65" s="205">
        <v>876</v>
      </c>
      <c r="G65" s="159" t="s">
        <v>35</v>
      </c>
      <c r="H65" s="160">
        <v>1</v>
      </c>
      <c r="I65" s="160">
        <v>71100000000</v>
      </c>
      <c r="J65" s="159" t="s">
        <v>218</v>
      </c>
      <c r="K65" s="217">
        <v>1192340.44</v>
      </c>
      <c r="L65" s="207">
        <v>43221</v>
      </c>
      <c r="M65" s="207">
        <v>43435</v>
      </c>
      <c r="N65" s="100" t="s">
        <v>61</v>
      </c>
      <c r="O65" s="208" t="s">
        <v>67</v>
      </c>
      <c r="P65" s="209">
        <v>42844</v>
      </c>
      <c r="Q65" s="213" t="s">
        <v>69</v>
      </c>
    </row>
    <row r="66" spans="1:17" s="173" customFormat="1" ht="48" x14ac:dyDescent="0.25">
      <c r="A66" s="62">
        <v>108</v>
      </c>
      <c r="B66" s="100" t="s">
        <v>269</v>
      </c>
      <c r="C66" s="204" t="s">
        <v>270</v>
      </c>
      <c r="D66" s="210" t="s">
        <v>311</v>
      </c>
      <c r="E66" s="159" t="s">
        <v>332</v>
      </c>
      <c r="F66" s="205">
        <v>876</v>
      </c>
      <c r="G66" s="159" t="s">
        <v>35</v>
      </c>
      <c r="H66" s="160">
        <v>1</v>
      </c>
      <c r="I66" s="160">
        <v>71100000000</v>
      </c>
      <c r="J66" s="159" t="s">
        <v>218</v>
      </c>
      <c r="K66" s="217">
        <v>4501150.12</v>
      </c>
      <c r="L66" s="207">
        <v>43221</v>
      </c>
      <c r="M66" s="207">
        <v>43435</v>
      </c>
      <c r="N66" s="100" t="s">
        <v>61</v>
      </c>
      <c r="O66" s="208" t="s">
        <v>67</v>
      </c>
      <c r="P66" s="209">
        <v>42844</v>
      </c>
      <c r="Q66" s="213" t="s">
        <v>69</v>
      </c>
    </row>
    <row r="67" spans="1:17" s="173" customFormat="1" ht="48" x14ac:dyDescent="0.25">
      <c r="A67" s="62">
        <v>109</v>
      </c>
      <c r="B67" s="100" t="s">
        <v>269</v>
      </c>
      <c r="C67" s="204" t="s">
        <v>270</v>
      </c>
      <c r="D67" s="210" t="s">
        <v>312</v>
      </c>
      <c r="E67" s="159" t="s">
        <v>332</v>
      </c>
      <c r="F67" s="205">
        <v>876</v>
      </c>
      <c r="G67" s="159" t="s">
        <v>35</v>
      </c>
      <c r="H67" s="160">
        <v>1</v>
      </c>
      <c r="I67" s="160">
        <v>71100000000</v>
      </c>
      <c r="J67" s="159" t="s">
        <v>218</v>
      </c>
      <c r="K67" s="217">
        <v>4252144.16</v>
      </c>
      <c r="L67" s="207">
        <v>43221</v>
      </c>
      <c r="M67" s="207">
        <v>43435</v>
      </c>
      <c r="N67" s="100" t="s">
        <v>61</v>
      </c>
      <c r="O67" s="208" t="s">
        <v>67</v>
      </c>
      <c r="P67" s="209">
        <v>42844</v>
      </c>
      <c r="Q67" s="213" t="s">
        <v>69</v>
      </c>
    </row>
    <row r="68" spans="1:17" s="173" customFormat="1" ht="48" x14ac:dyDescent="0.25">
      <c r="A68" s="62">
        <v>110</v>
      </c>
      <c r="B68" s="100" t="s">
        <v>269</v>
      </c>
      <c r="C68" s="204" t="s">
        <v>270</v>
      </c>
      <c r="D68" s="210" t="s">
        <v>313</v>
      </c>
      <c r="E68" s="159" t="s">
        <v>332</v>
      </c>
      <c r="F68" s="205">
        <v>876</v>
      </c>
      <c r="G68" s="159" t="s">
        <v>35</v>
      </c>
      <c r="H68" s="160">
        <v>1</v>
      </c>
      <c r="I68" s="160">
        <v>71100000000</v>
      </c>
      <c r="J68" s="159" t="s">
        <v>218</v>
      </c>
      <c r="K68" s="217">
        <v>12118229.479999999</v>
      </c>
      <c r="L68" s="207">
        <v>43221</v>
      </c>
      <c r="M68" s="207">
        <v>43435</v>
      </c>
      <c r="N68" s="100" t="s">
        <v>61</v>
      </c>
      <c r="O68" s="208" t="s">
        <v>67</v>
      </c>
      <c r="P68" s="209">
        <v>42849</v>
      </c>
      <c r="Q68" s="213" t="s">
        <v>69</v>
      </c>
    </row>
    <row r="69" spans="1:17" s="173" customFormat="1" ht="48" x14ac:dyDescent="0.25">
      <c r="A69" s="62">
        <v>111</v>
      </c>
      <c r="B69" s="100" t="s">
        <v>269</v>
      </c>
      <c r="C69" s="204" t="s">
        <v>270</v>
      </c>
      <c r="D69" s="210" t="s">
        <v>314</v>
      </c>
      <c r="E69" s="159" t="s">
        <v>332</v>
      </c>
      <c r="F69" s="205">
        <v>876</v>
      </c>
      <c r="G69" s="159" t="s">
        <v>35</v>
      </c>
      <c r="H69" s="160">
        <v>1</v>
      </c>
      <c r="I69" s="160">
        <v>71100000000</v>
      </c>
      <c r="J69" s="159" t="s">
        <v>218</v>
      </c>
      <c r="K69" s="217">
        <v>1329485.94</v>
      </c>
      <c r="L69" s="207">
        <v>43221</v>
      </c>
      <c r="M69" s="207">
        <v>43435</v>
      </c>
      <c r="N69" s="100" t="s">
        <v>61</v>
      </c>
      <c r="O69" s="208" t="s">
        <v>67</v>
      </c>
      <c r="P69" s="209">
        <v>42849</v>
      </c>
      <c r="Q69" s="213" t="s">
        <v>69</v>
      </c>
    </row>
    <row r="70" spans="1:17" s="173" customFormat="1" ht="48" x14ac:dyDescent="0.25">
      <c r="A70" s="62">
        <v>112</v>
      </c>
      <c r="B70" s="100" t="s">
        <v>269</v>
      </c>
      <c r="C70" s="204" t="s">
        <v>270</v>
      </c>
      <c r="D70" s="210" t="s">
        <v>315</v>
      </c>
      <c r="E70" s="159" t="s">
        <v>332</v>
      </c>
      <c r="F70" s="205">
        <v>876</v>
      </c>
      <c r="G70" s="159" t="s">
        <v>35</v>
      </c>
      <c r="H70" s="160">
        <v>1</v>
      </c>
      <c r="I70" s="160">
        <v>71100000000</v>
      </c>
      <c r="J70" s="159" t="s">
        <v>218</v>
      </c>
      <c r="K70" s="217">
        <v>639878.59999999986</v>
      </c>
      <c r="L70" s="207">
        <v>43221</v>
      </c>
      <c r="M70" s="207">
        <v>43435</v>
      </c>
      <c r="N70" s="100" t="s">
        <v>61</v>
      </c>
      <c r="O70" s="208" t="s">
        <v>67</v>
      </c>
      <c r="P70" s="209">
        <v>42849</v>
      </c>
      <c r="Q70" s="213" t="s">
        <v>69</v>
      </c>
    </row>
    <row r="71" spans="1:17" s="173" customFormat="1" ht="48" x14ac:dyDescent="0.25">
      <c r="A71" s="62">
        <v>113</v>
      </c>
      <c r="B71" s="100" t="s">
        <v>269</v>
      </c>
      <c r="C71" s="204" t="s">
        <v>270</v>
      </c>
      <c r="D71" s="210" t="s">
        <v>316</v>
      </c>
      <c r="E71" s="159" t="s">
        <v>332</v>
      </c>
      <c r="F71" s="205">
        <v>876</v>
      </c>
      <c r="G71" s="159" t="s">
        <v>35</v>
      </c>
      <c r="H71" s="160">
        <v>1</v>
      </c>
      <c r="I71" s="160">
        <v>71100000000</v>
      </c>
      <c r="J71" s="159" t="s">
        <v>218</v>
      </c>
      <c r="K71" s="217">
        <v>2404185.0999999996</v>
      </c>
      <c r="L71" s="207">
        <v>43221</v>
      </c>
      <c r="M71" s="207">
        <v>43435</v>
      </c>
      <c r="N71" s="100" t="s">
        <v>61</v>
      </c>
      <c r="O71" s="208" t="s">
        <v>67</v>
      </c>
      <c r="P71" s="209">
        <v>42850</v>
      </c>
      <c r="Q71" s="213" t="s">
        <v>69</v>
      </c>
    </row>
    <row r="72" spans="1:17" s="173" customFormat="1" ht="48" x14ac:dyDescent="0.25">
      <c r="A72" s="62">
        <v>114</v>
      </c>
      <c r="B72" s="100" t="s">
        <v>269</v>
      </c>
      <c r="C72" s="204" t="s">
        <v>270</v>
      </c>
      <c r="D72" s="210" t="s">
        <v>317</v>
      </c>
      <c r="E72" s="159" t="s">
        <v>332</v>
      </c>
      <c r="F72" s="205">
        <v>876</v>
      </c>
      <c r="G72" s="159" t="s">
        <v>35</v>
      </c>
      <c r="H72" s="160">
        <v>1</v>
      </c>
      <c r="I72" s="160">
        <v>71100000000</v>
      </c>
      <c r="J72" s="159" t="s">
        <v>218</v>
      </c>
      <c r="K72" s="217">
        <v>4212289.6599999992</v>
      </c>
      <c r="L72" s="207">
        <v>43221</v>
      </c>
      <c r="M72" s="207">
        <v>43435</v>
      </c>
      <c r="N72" s="100" t="s">
        <v>61</v>
      </c>
      <c r="O72" s="208" t="s">
        <v>67</v>
      </c>
      <c r="P72" s="209">
        <v>42850</v>
      </c>
      <c r="Q72" s="213" t="s">
        <v>69</v>
      </c>
    </row>
    <row r="73" spans="1:17" s="173" customFormat="1" ht="48" x14ac:dyDescent="0.25">
      <c r="A73" s="62">
        <v>115</v>
      </c>
      <c r="B73" s="100" t="s">
        <v>269</v>
      </c>
      <c r="C73" s="204" t="s">
        <v>270</v>
      </c>
      <c r="D73" s="210" t="s">
        <v>318</v>
      </c>
      <c r="E73" s="159" t="s">
        <v>332</v>
      </c>
      <c r="F73" s="205">
        <v>876</v>
      </c>
      <c r="G73" s="159" t="s">
        <v>35</v>
      </c>
      <c r="H73" s="160">
        <v>1</v>
      </c>
      <c r="I73" s="160">
        <v>71100000000</v>
      </c>
      <c r="J73" s="159" t="s">
        <v>218</v>
      </c>
      <c r="K73" s="217">
        <v>353627.12</v>
      </c>
      <c r="L73" s="207">
        <v>43221</v>
      </c>
      <c r="M73" s="207">
        <v>43435</v>
      </c>
      <c r="N73" s="100" t="s">
        <v>61</v>
      </c>
      <c r="O73" s="208" t="s">
        <v>67</v>
      </c>
      <c r="P73" s="209">
        <v>42850</v>
      </c>
      <c r="Q73" s="213" t="s">
        <v>69</v>
      </c>
    </row>
    <row r="74" spans="1:17" s="173" customFormat="1" ht="48" x14ac:dyDescent="0.25">
      <c r="A74" s="62">
        <v>116</v>
      </c>
      <c r="B74" s="100" t="s">
        <v>269</v>
      </c>
      <c r="C74" s="204" t="s">
        <v>270</v>
      </c>
      <c r="D74" s="210" t="s">
        <v>319</v>
      </c>
      <c r="E74" s="159" t="s">
        <v>332</v>
      </c>
      <c r="F74" s="205">
        <v>876</v>
      </c>
      <c r="G74" s="159" t="s">
        <v>35</v>
      </c>
      <c r="H74" s="160">
        <v>1</v>
      </c>
      <c r="I74" s="160">
        <v>71100000000</v>
      </c>
      <c r="J74" s="159" t="s">
        <v>218</v>
      </c>
      <c r="K74" s="217">
        <v>837389.36</v>
      </c>
      <c r="L74" s="207">
        <v>43221</v>
      </c>
      <c r="M74" s="207">
        <v>43435</v>
      </c>
      <c r="N74" s="100" t="s">
        <v>61</v>
      </c>
      <c r="O74" s="208" t="s">
        <v>67</v>
      </c>
      <c r="P74" s="209">
        <v>42850</v>
      </c>
      <c r="Q74" s="213" t="s">
        <v>69</v>
      </c>
    </row>
    <row r="75" spans="1:17" s="173" customFormat="1" ht="48" x14ac:dyDescent="0.25">
      <c r="A75" s="62">
        <v>117</v>
      </c>
      <c r="B75" s="100" t="s">
        <v>269</v>
      </c>
      <c r="C75" s="204" t="s">
        <v>270</v>
      </c>
      <c r="D75" s="210" t="s">
        <v>320</v>
      </c>
      <c r="E75" s="159" t="s">
        <v>332</v>
      </c>
      <c r="F75" s="205">
        <v>876</v>
      </c>
      <c r="G75" s="159" t="s">
        <v>35</v>
      </c>
      <c r="H75" s="160">
        <v>1</v>
      </c>
      <c r="I75" s="160">
        <v>71100000000</v>
      </c>
      <c r="J75" s="159" t="s">
        <v>218</v>
      </c>
      <c r="K75" s="217">
        <v>1516020.3399999999</v>
      </c>
      <c r="L75" s="207">
        <v>43221</v>
      </c>
      <c r="M75" s="207">
        <v>43435</v>
      </c>
      <c r="N75" s="100" t="s">
        <v>61</v>
      </c>
      <c r="O75" s="208" t="s">
        <v>67</v>
      </c>
      <c r="P75" s="209">
        <v>42851</v>
      </c>
      <c r="Q75" s="213" t="s">
        <v>69</v>
      </c>
    </row>
    <row r="76" spans="1:17" s="173" customFormat="1" ht="48" x14ac:dyDescent="0.25">
      <c r="A76" s="62">
        <v>118</v>
      </c>
      <c r="B76" s="100" t="s">
        <v>269</v>
      </c>
      <c r="C76" s="204" t="s">
        <v>270</v>
      </c>
      <c r="D76" s="210" t="s">
        <v>321</v>
      </c>
      <c r="E76" s="159" t="s">
        <v>332</v>
      </c>
      <c r="F76" s="205">
        <v>876</v>
      </c>
      <c r="G76" s="159" t="s">
        <v>35</v>
      </c>
      <c r="H76" s="160">
        <v>1</v>
      </c>
      <c r="I76" s="160">
        <v>71100000000</v>
      </c>
      <c r="J76" s="159" t="s">
        <v>218</v>
      </c>
      <c r="K76" s="217">
        <v>1544775.76</v>
      </c>
      <c r="L76" s="207">
        <v>43221</v>
      </c>
      <c r="M76" s="207">
        <v>43435</v>
      </c>
      <c r="N76" s="100" t="s">
        <v>61</v>
      </c>
      <c r="O76" s="208" t="s">
        <v>67</v>
      </c>
      <c r="P76" s="209">
        <v>42851</v>
      </c>
      <c r="Q76" s="213" t="s">
        <v>69</v>
      </c>
    </row>
    <row r="77" spans="1:17" s="173" customFormat="1" ht="48" x14ac:dyDescent="0.25">
      <c r="A77" s="62">
        <v>119</v>
      </c>
      <c r="B77" s="100" t="s">
        <v>269</v>
      </c>
      <c r="C77" s="204" t="s">
        <v>270</v>
      </c>
      <c r="D77" s="210" t="s">
        <v>322</v>
      </c>
      <c r="E77" s="159" t="s">
        <v>332</v>
      </c>
      <c r="F77" s="205">
        <v>876</v>
      </c>
      <c r="G77" s="159" t="s">
        <v>35</v>
      </c>
      <c r="H77" s="160">
        <v>1</v>
      </c>
      <c r="I77" s="160">
        <v>71100000000</v>
      </c>
      <c r="J77" s="159" t="s">
        <v>218</v>
      </c>
      <c r="K77" s="217">
        <v>618151.26</v>
      </c>
      <c r="L77" s="207">
        <v>43221</v>
      </c>
      <c r="M77" s="207">
        <v>43435</v>
      </c>
      <c r="N77" s="100" t="s">
        <v>61</v>
      </c>
      <c r="O77" s="208" t="s">
        <v>67</v>
      </c>
      <c r="P77" s="209">
        <v>42851</v>
      </c>
      <c r="Q77" s="213" t="s">
        <v>69</v>
      </c>
    </row>
    <row r="78" spans="1:17" s="173" customFormat="1" ht="48" x14ac:dyDescent="0.25">
      <c r="A78" s="62">
        <v>120</v>
      </c>
      <c r="B78" s="100" t="s">
        <v>269</v>
      </c>
      <c r="C78" s="204" t="s">
        <v>270</v>
      </c>
      <c r="D78" s="210" t="s">
        <v>323</v>
      </c>
      <c r="E78" s="159" t="s">
        <v>332</v>
      </c>
      <c r="F78" s="205">
        <v>876</v>
      </c>
      <c r="G78" s="159" t="s">
        <v>35</v>
      </c>
      <c r="H78" s="160">
        <v>1</v>
      </c>
      <c r="I78" s="160">
        <v>71100000000</v>
      </c>
      <c r="J78" s="159" t="s">
        <v>218</v>
      </c>
      <c r="K78" s="217">
        <v>2450831.6799999997</v>
      </c>
      <c r="L78" s="207">
        <v>43221</v>
      </c>
      <c r="M78" s="207">
        <v>43435</v>
      </c>
      <c r="N78" s="100" t="s">
        <v>61</v>
      </c>
      <c r="O78" s="208" t="s">
        <v>67</v>
      </c>
      <c r="P78" s="209">
        <v>42851</v>
      </c>
      <c r="Q78" s="213" t="s">
        <v>69</v>
      </c>
    </row>
    <row r="79" spans="1:17" s="173" customFormat="1" ht="48" x14ac:dyDescent="0.25">
      <c r="A79" s="62">
        <v>121</v>
      </c>
      <c r="B79" s="100" t="s">
        <v>269</v>
      </c>
      <c r="C79" s="204" t="s">
        <v>270</v>
      </c>
      <c r="D79" s="210" t="s">
        <v>324</v>
      </c>
      <c r="E79" s="159" t="s">
        <v>332</v>
      </c>
      <c r="F79" s="205">
        <v>876</v>
      </c>
      <c r="G79" s="159" t="s">
        <v>35</v>
      </c>
      <c r="H79" s="160">
        <v>1</v>
      </c>
      <c r="I79" s="160">
        <v>71100000000</v>
      </c>
      <c r="J79" s="159" t="s">
        <v>218</v>
      </c>
      <c r="K79" s="217">
        <v>812832.37999999989</v>
      </c>
      <c r="L79" s="207">
        <v>43221</v>
      </c>
      <c r="M79" s="207">
        <v>43435</v>
      </c>
      <c r="N79" s="100" t="s">
        <v>61</v>
      </c>
      <c r="O79" s="208" t="s">
        <v>67</v>
      </c>
      <c r="P79" s="209">
        <v>42852</v>
      </c>
      <c r="Q79" s="213" t="s">
        <v>69</v>
      </c>
    </row>
    <row r="80" spans="1:17" s="173" customFormat="1" ht="48" x14ac:dyDescent="0.25">
      <c r="A80" s="62">
        <v>122</v>
      </c>
      <c r="B80" s="100" t="s">
        <v>269</v>
      </c>
      <c r="C80" s="204" t="s">
        <v>270</v>
      </c>
      <c r="D80" s="210" t="s">
        <v>325</v>
      </c>
      <c r="E80" s="159" t="s">
        <v>332</v>
      </c>
      <c r="F80" s="205">
        <v>876</v>
      </c>
      <c r="G80" s="159" t="s">
        <v>35</v>
      </c>
      <c r="H80" s="160">
        <v>1</v>
      </c>
      <c r="I80" s="160">
        <v>71100000000</v>
      </c>
      <c r="J80" s="159" t="s">
        <v>218</v>
      </c>
      <c r="K80" s="217">
        <v>3334605.6599999997</v>
      </c>
      <c r="L80" s="207">
        <v>43221</v>
      </c>
      <c r="M80" s="207">
        <v>43435</v>
      </c>
      <c r="N80" s="100" t="s">
        <v>61</v>
      </c>
      <c r="O80" s="208" t="s">
        <v>67</v>
      </c>
      <c r="P80" s="209">
        <v>42852</v>
      </c>
      <c r="Q80" s="213" t="s">
        <v>69</v>
      </c>
    </row>
    <row r="81" spans="1:17" s="173" customFormat="1" ht="48" x14ac:dyDescent="0.25">
      <c r="A81" s="62">
        <v>123</v>
      </c>
      <c r="B81" s="100" t="s">
        <v>73</v>
      </c>
      <c r="C81" s="100" t="s">
        <v>73</v>
      </c>
      <c r="D81" s="210" t="s">
        <v>333</v>
      </c>
      <c r="E81" s="159" t="s">
        <v>332</v>
      </c>
      <c r="F81" s="205">
        <v>876</v>
      </c>
      <c r="G81" s="159" t="s">
        <v>35</v>
      </c>
      <c r="H81" s="160">
        <v>1</v>
      </c>
      <c r="I81" s="160">
        <v>71100000000</v>
      </c>
      <c r="J81" s="159" t="s">
        <v>218</v>
      </c>
      <c r="K81" s="217">
        <v>16701955.999999998</v>
      </c>
      <c r="L81" s="207">
        <v>43252</v>
      </c>
      <c r="M81" s="207">
        <v>43435</v>
      </c>
      <c r="N81" s="100" t="s">
        <v>61</v>
      </c>
      <c r="O81" s="208" t="s">
        <v>67</v>
      </c>
      <c r="P81" s="212">
        <v>43235</v>
      </c>
      <c r="Q81" s="213" t="s">
        <v>69</v>
      </c>
    </row>
    <row r="82" spans="1:17" s="173" customFormat="1" ht="48" x14ac:dyDescent="0.25">
      <c r="A82" s="62">
        <v>124</v>
      </c>
      <c r="B82" s="100" t="s">
        <v>73</v>
      </c>
      <c r="C82" s="100" t="s">
        <v>73</v>
      </c>
      <c r="D82" s="210" t="s">
        <v>326</v>
      </c>
      <c r="E82" s="159" t="s">
        <v>332</v>
      </c>
      <c r="F82" s="205">
        <v>876</v>
      </c>
      <c r="G82" s="159" t="s">
        <v>35</v>
      </c>
      <c r="H82" s="160">
        <v>1</v>
      </c>
      <c r="I82" s="160">
        <v>71100000000</v>
      </c>
      <c r="J82" s="159" t="s">
        <v>218</v>
      </c>
      <c r="K82" s="217">
        <v>1850346.0584</v>
      </c>
      <c r="L82" s="207">
        <v>43252</v>
      </c>
      <c r="M82" s="207">
        <v>43435</v>
      </c>
      <c r="N82" s="100" t="s">
        <v>61</v>
      </c>
      <c r="O82" s="208" t="s">
        <v>67</v>
      </c>
      <c r="P82" s="212">
        <v>43237</v>
      </c>
      <c r="Q82" s="213" t="s">
        <v>69</v>
      </c>
    </row>
    <row r="83" spans="1:17" s="173" customFormat="1" ht="48" x14ac:dyDescent="0.25">
      <c r="A83" s="62">
        <v>125</v>
      </c>
      <c r="B83" s="100" t="s">
        <v>73</v>
      </c>
      <c r="C83" s="100" t="s">
        <v>73</v>
      </c>
      <c r="D83" s="210" t="s">
        <v>327</v>
      </c>
      <c r="E83" s="159" t="s">
        <v>332</v>
      </c>
      <c r="F83" s="205">
        <v>876</v>
      </c>
      <c r="G83" s="159" t="s">
        <v>35</v>
      </c>
      <c r="H83" s="160">
        <v>1</v>
      </c>
      <c r="I83" s="160">
        <v>71100000000</v>
      </c>
      <c r="J83" s="159" t="s">
        <v>218</v>
      </c>
      <c r="K83" s="217">
        <v>1964557.0784</v>
      </c>
      <c r="L83" s="207">
        <v>43252</v>
      </c>
      <c r="M83" s="207">
        <v>43435</v>
      </c>
      <c r="N83" s="100" t="s">
        <v>61</v>
      </c>
      <c r="O83" s="208" t="s">
        <v>67</v>
      </c>
      <c r="P83" s="212">
        <v>43237</v>
      </c>
      <c r="Q83" s="213" t="s">
        <v>69</v>
      </c>
    </row>
    <row r="84" spans="1:17" s="173" customFormat="1" ht="48" x14ac:dyDescent="0.25">
      <c r="A84" s="62">
        <v>126</v>
      </c>
      <c r="B84" s="100" t="s">
        <v>73</v>
      </c>
      <c r="C84" s="100" t="s">
        <v>73</v>
      </c>
      <c r="D84" s="210" t="s">
        <v>328</v>
      </c>
      <c r="E84" s="159" t="s">
        <v>332</v>
      </c>
      <c r="F84" s="205">
        <v>876</v>
      </c>
      <c r="G84" s="159" t="s">
        <v>35</v>
      </c>
      <c r="H84" s="160">
        <v>1</v>
      </c>
      <c r="I84" s="160">
        <v>71100000000</v>
      </c>
      <c r="J84" s="159" t="s">
        <v>218</v>
      </c>
      <c r="K84" s="217">
        <v>1964557.0784</v>
      </c>
      <c r="L84" s="207">
        <v>43252</v>
      </c>
      <c r="M84" s="207">
        <v>43435</v>
      </c>
      <c r="N84" s="100" t="s">
        <v>61</v>
      </c>
      <c r="O84" s="208" t="s">
        <v>67</v>
      </c>
      <c r="P84" s="212">
        <v>43237</v>
      </c>
      <c r="Q84" s="213" t="s">
        <v>69</v>
      </c>
    </row>
    <row r="85" spans="1:17" s="173" customFormat="1" ht="48" x14ac:dyDescent="0.25">
      <c r="A85" s="62">
        <v>127</v>
      </c>
      <c r="B85" s="100" t="s">
        <v>73</v>
      </c>
      <c r="C85" s="100" t="s">
        <v>73</v>
      </c>
      <c r="D85" s="210" t="s">
        <v>329</v>
      </c>
      <c r="E85" s="159" t="s">
        <v>332</v>
      </c>
      <c r="F85" s="205">
        <v>876</v>
      </c>
      <c r="G85" s="159" t="s">
        <v>35</v>
      </c>
      <c r="H85" s="160">
        <v>1</v>
      </c>
      <c r="I85" s="160">
        <v>71100000000</v>
      </c>
      <c r="J85" s="159" t="s">
        <v>218</v>
      </c>
      <c r="K85" s="217">
        <v>1894457.9983999999</v>
      </c>
      <c r="L85" s="207">
        <v>43252</v>
      </c>
      <c r="M85" s="207">
        <v>43435</v>
      </c>
      <c r="N85" s="100" t="s">
        <v>61</v>
      </c>
      <c r="O85" s="208" t="s">
        <v>67</v>
      </c>
      <c r="P85" s="212">
        <v>43237</v>
      </c>
      <c r="Q85" s="213" t="s">
        <v>69</v>
      </c>
    </row>
    <row r="86" spans="1:17" s="173" customFormat="1" ht="48" x14ac:dyDescent="0.25">
      <c r="A86" s="62">
        <v>128</v>
      </c>
      <c r="B86" s="100" t="s">
        <v>73</v>
      </c>
      <c r="C86" s="100" t="s">
        <v>73</v>
      </c>
      <c r="D86" s="210" t="s">
        <v>330</v>
      </c>
      <c r="E86" s="159" t="s">
        <v>332</v>
      </c>
      <c r="F86" s="205">
        <v>876</v>
      </c>
      <c r="G86" s="159" t="s">
        <v>35</v>
      </c>
      <c r="H86" s="160">
        <v>1</v>
      </c>
      <c r="I86" s="160">
        <v>71100000000</v>
      </c>
      <c r="J86" s="159" t="s">
        <v>218</v>
      </c>
      <c r="K86" s="217">
        <v>1964557.0784</v>
      </c>
      <c r="L86" s="207">
        <v>43252</v>
      </c>
      <c r="M86" s="207">
        <v>43435</v>
      </c>
      <c r="N86" s="100" t="s">
        <v>61</v>
      </c>
      <c r="O86" s="208" t="s">
        <v>67</v>
      </c>
      <c r="P86" s="212">
        <v>43237</v>
      </c>
      <c r="Q86" s="213" t="s">
        <v>69</v>
      </c>
    </row>
    <row r="87" spans="1:17" s="173" customFormat="1" ht="48" x14ac:dyDescent="0.25">
      <c r="A87" s="62">
        <v>129</v>
      </c>
      <c r="B87" s="100" t="s">
        <v>73</v>
      </c>
      <c r="C87" s="100" t="s">
        <v>73</v>
      </c>
      <c r="D87" s="210" t="s">
        <v>331</v>
      </c>
      <c r="E87" s="159" t="s">
        <v>332</v>
      </c>
      <c r="F87" s="205">
        <v>876</v>
      </c>
      <c r="G87" s="159" t="s">
        <v>35</v>
      </c>
      <c r="H87" s="160">
        <v>1</v>
      </c>
      <c r="I87" s="160">
        <v>71100000000</v>
      </c>
      <c r="J87" s="159" t="s">
        <v>218</v>
      </c>
      <c r="K87" s="217">
        <v>2081277.9583999999</v>
      </c>
      <c r="L87" s="207">
        <v>43252</v>
      </c>
      <c r="M87" s="207">
        <v>43435</v>
      </c>
      <c r="N87" s="100" t="s">
        <v>61</v>
      </c>
      <c r="O87" s="208" t="s">
        <v>67</v>
      </c>
      <c r="P87" s="212">
        <v>43237</v>
      </c>
      <c r="Q87" s="213" t="s">
        <v>69</v>
      </c>
    </row>
    <row r="88" spans="1:17" s="36" customFormat="1" ht="48" x14ac:dyDescent="0.25">
      <c r="A88" s="62">
        <v>130</v>
      </c>
      <c r="B88" s="64" t="s">
        <v>37</v>
      </c>
      <c r="C88" s="64" t="s">
        <v>38</v>
      </c>
      <c r="D88" s="85" t="s">
        <v>71</v>
      </c>
      <c r="E88" s="66" t="s">
        <v>34</v>
      </c>
      <c r="F88" s="53">
        <v>796</v>
      </c>
      <c r="G88" s="53" t="s">
        <v>39</v>
      </c>
      <c r="H88" s="45">
        <v>5</v>
      </c>
      <c r="I88" s="53">
        <v>71100000000</v>
      </c>
      <c r="J88" s="53" t="s">
        <v>218</v>
      </c>
      <c r="K88" s="76">
        <v>153000</v>
      </c>
      <c r="L88" s="80">
        <v>43345</v>
      </c>
      <c r="M88" s="68">
        <v>43438</v>
      </c>
      <c r="N88" s="71" t="s">
        <v>40</v>
      </c>
      <c r="O88" s="44" t="s">
        <v>68</v>
      </c>
      <c r="P88" s="88">
        <v>43345</v>
      </c>
      <c r="Q88" s="36" t="s">
        <v>69</v>
      </c>
    </row>
    <row r="89" spans="1:17" s="124" customFormat="1" ht="48" x14ac:dyDescent="0.25">
      <c r="A89" s="62">
        <v>135</v>
      </c>
      <c r="B89" s="120" t="s">
        <v>37</v>
      </c>
      <c r="C89" s="120" t="s">
        <v>37</v>
      </c>
      <c r="D89" s="126" t="s">
        <v>140</v>
      </c>
      <c r="E89" s="126" t="s">
        <v>34</v>
      </c>
      <c r="F89" s="123">
        <v>796</v>
      </c>
      <c r="G89" s="123" t="s">
        <v>113</v>
      </c>
      <c r="H89" s="123">
        <v>1</v>
      </c>
      <c r="I89" s="53">
        <v>71100000000</v>
      </c>
      <c r="J89" s="53" t="s">
        <v>218</v>
      </c>
      <c r="K89" s="133">
        <v>177000</v>
      </c>
      <c r="L89" s="122">
        <v>43284</v>
      </c>
      <c r="M89" s="122">
        <v>43465</v>
      </c>
      <c r="N89" s="136" t="s">
        <v>127</v>
      </c>
      <c r="O89" s="120" t="s">
        <v>67</v>
      </c>
      <c r="P89" s="134" t="s">
        <v>139</v>
      </c>
      <c r="Q89" s="124" t="s">
        <v>69</v>
      </c>
    </row>
    <row r="90" spans="1:17" s="36" customFormat="1" ht="48" x14ac:dyDescent="0.25">
      <c r="A90" s="62">
        <v>136</v>
      </c>
      <c r="B90" s="83" t="s">
        <v>73</v>
      </c>
      <c r="C90" s="83" t="s">
        <v>74</v>
      </c>
      <c r="D90" s="78" t="s">
        <v>220</v>
      </c>
      <c r="E90" s="66" t="s">
        <v>34</v>
      </c>
      <c r="F90" s="53">
        <v>876</v>
      </c>
      <c r="G90" s="53" t="s">
        <v>35</v>
      </c>
      <c r="H90" s="53">
        <v>1</v>
      </c>
      <c r="I90" s="53">
        <v>71100000000</v>
      </c>
      <c r="J90" s="53" t="s">
        <v>218</v>
      </c>
      <c r="K90" s="76">
        <v>118700</v>
      </c>
      <c r="L90" s="80">
        <v>43345</v>
      </c>
      <c r="M90" s="68">
        <v>43438</v>
      </c>
      <c r="N90" s="53" t="s">
        <v>61</v>
      </c>
      <c r="O90" s="44" t="s">
        <v>67</v>
      </c>
      <c r="P90" s="77">
        <v>43254</v>
      </c>
      <c r="Q90" s="36" t="s">
        <v>69</v>
      </c>
    </row>
    <row r="91" spans="1:17" s="114" customFormat="1" ht="48" x14ac:dyDescent="0.2">
      <c r="A91" s="62">
        <v>142</v>
      </c>
      <c r="B91" s="90" t="s">
        <v>111</v>
      </c>
      <c r="C91" s="90" t="s">
        <v>111</v>
      </c>
      <c r="D91" s="65" t="s">
        <v>112</v>
      </c>
      <c r="E91" s="66" t="s">
        <v>108</v>
      </c>
      <c r="F91" s="53">
        <v>796</v>
      </c>
      <c r="G91" s="53" t="s">
        <v>113</v>
      </c>
      <c r="H91" s="53">
        <v>200</v>
      </c>
      <c r="I91" s="53">
        <v>71100000000</v>
      </c>
      <c r="J91" s="53" t="s">
        <v>218</v>
      </c>
      <c r="K91" s="91">
        <v>377600</v>
      </c>
      <c r="L91" s="97">
        <v>43374</v>
      </c>
      <c r="M91" s="97">
        <v>43435</v>
      </c>
      <c r="N91" s="53" t="s">
        <v>40</v>
      </c>
      <c r="O91" s="90" t="s">
        <v>67</v>
      </c>
      <c r="P91" s="77">
        <v>43350</v>
      </c>
      <c r="Q91" s="114" t="s">
        <v>69</v>
      </c>
    </row>
    <row r="92" spans="1:17" s="114" customFormat="1" ht="48" x14ac:dyDescent="0.2">
      <c r="A92" s="62">
        <v>143</v>
      </c>
      <c r="B92" s="112" t="s">
        <v>114</v>
      </c>
      <c r="C92" s="112" t="s">
        <v>115</v>
      </c>
      <c r="D92" s="137" t="s">
        <v>116</v>
      </c>
      <c r="E92" s="66" t="s">
        <v>108</v>
      </c>
      <c r="F92" s="53">
        <v>876</v>
      </c>
      <c r="G92" s="53" t="s">
        <v>35</v>
      </c>
      <c r="H92" s="53">
        <v>1</v>
      </c>
      <c r="I92" s="53">
        <v>71100000000</v>
      </c>
      <c r="J92" s="53" t="s">
        <v>218</v>
      </c>
      <c r="K92" s="91">
        <v>480000</v>
      </c>
      <c r="L92" s="97">
        <v>43405</v>
      </c>
      <c r="M92" s="97">
        <v>43800</v>
      </c>
      <c r="N92" s="53" t="s">
        <v>40</v>
      </c>
      <c r="O92" s="90" t="s">
        <v>68</v>
      </c>
      <c r="P92" s="77">
        <v>43380</v>
      </c>
      <c r="Q92" s="114" t="s">
        <v>69</v>
      </c>
    </row>
    <row r="93" spans="1:17" s="114" customFormat="1" ht="48" x14ac:dyDescent="0.2">
      <c r="A93" s="62">
        <v>146</v>
      </c>
      <c r="B93" s="120" t="s">
        <v>148</v>
      </c>
      <c r="C93" s="120" t="s">
        <v>148</v>
      </c>
      <c r="D93" s="137" t="s">
        <v>149</v>
      </c>
      <c r="E93" s="66" t="s">
        <v>34</v>
      </c>
      <c r="F93" s="53">
        <v>876</v>
      </c>
      <c r="G93" s="53" t="s">
        <v>35</v>
      </c>
      <c r="H93" s="53">
        <v>1</v>
      </c>
      <c r="I93" s="53">
        <v>71100000000</v>
      </c>
      <c r="J93" s="53" t="s">
        <v>218</v>
      </c>
      <c r="K93" s="91">
        <v>32738000</v>
      </c>
      <c r="L93" s="109">
        <v>43378</v>
      </c>
      <c r="M93" s="109">
        <v>44196</v>
      </c>
      <c r="N93" s="142" t="s">
        <v>121</v>
      </c>
      <c r="O93" s="143" t="s">
        <v>67</v>
      </c>
      <c r="P93" s="135" t="s">
        <v>353</v>
      </c>
      <c r="Q93" s="114" t="s">
        <v>69</v>
      </c>
    </row>
    <row r="94" spans="1:17" s="114" customFormat="1" ht="48" x14ac:dyDescent="0.2">
      <c r="A94" s="62">
        <v>149</v>
      </c>
      <c r="B94" s="120" t="s">
        <v>157</v>
      </c>
      <c r="C94" s="120" t="s">
        <v>158</v>
      </c>
      <c r="D94" s="137" t="s">
        <v>159</v>
      </c>
      <c r="E94" s="66" t="s">
        <v>34</v>
      </c>
      <c r="F94" s="53">
        <v>876</v>
      </c>
      <c r="G94" s="53" t="s">
        <v>35</v>
      </c>
      <c r="H94" s="53">
        <v>1</v>
      </c>
      <c r="I94" s="53">
        <v>71100000000</v>
      </c>
      <c r="J94" s="53" t="s">
        <v>218</v>
      </c>
      <c r="K94" s="91">
        <v>126032000</v>
      </c>
      <c r="L94" s="109">
        <v>43381</v>
      </c>
      <c r="M94" s="181">
        <v>44196</v>
      </c>
      <c r="N94" s="142" t="s">
        <v>121</v>
      </c>
      <c r="O94" s="143" t="s">
        <v>67</v>
      </c>
      <c r="P94" s="135" t="s">
        <v>353</v>
      </c>
      <c r="Q94" s="114" t="s">
        <v>69</v>
      </c>
    </row>
    <row r="95" spans="1:17" s="114" customFormat="1" ht="32.25" customHeight="1" x14ac:dyDescent="0.2">
      <c r="A95" s="115"/>
      <c r="B95" s="138"/>
      <c r="C95" s="138"/>
      <c r="D95" s="144"/>
      <c r="E95" s="111"/>
      <c r="F95" s="58"/>
      <c r="G95" s="58"/>
      <c r="H95" s="58"/>
      <c r="I95" s="58"/>
      <c r="J95" s="58"/>
      <c r="K95" s="239"/>
      <c r="L95" s="117"/>
      <c r="M95" s="117"/>
      <c r="N95" s="139"/>
      <c r="O95" s="140"/>
      <c r="P95" s="141"/>
    </row>
    <row r="96" spans="1:17" s="36" customFormat="1" x14ac:dyDescent="0.25">
      <c r="A96" s="54"/>
      <c r="B96" s="55"/>
      <c r="C96" s="55"/>
      <c r="D96" s="56"/>
      <c r="E96" s="56"/>
      <c r="F96" s="57"/>
      <c r="G96" s="57"/>
      <c r="H96" s="58"/>
      <c r="I96" s="57"/>
      <c r="J96" s="57"/>
      <c r="K96" s="61"/>
      <c r="L96" s="59"/>
      <c r="M96" s="59"/>
      <c r="N96" s="57"/>
      <c r="O96" s="57"/>
      <c r="P96" s="60"/>
    </row>
    <row r="97" spans="1:15" s="26" customFormat="1" ht="15" customHeight="1" x14ac:dyDescent="0.2">
      <c r="E97" s="27"/>
      <c r="H97" s="51"/>
      <c r="M97" s="28"/>
    </row>
    <row r="98" spans="1:15" s="26" customFormat="1" ht="15" customHeight="1" x14ac:dyDescent="0.2">
      <c r="A98" s="264" t="s">
        <v>334</v>
      </c>
      <c r="B98" s="264"/>
      <c r="C98" s="264"/>
      <c r="D98" s="264"/>
      <c r="E98" s="264"/>
      <c r="F98" s="264"/>
      <c r="G98" s="264"/>
      <c r="H98" s="264"/>
      <c r="I98" s="264"/>
      <c r="J98" s="264"/>
      <c r="K98" s="264"/>
      <c r="L98" s="264"/>
      <c r="M98" s="264"/>
      <c r="N98" s="264"/>
      <c r="O98" s="264"/>
    </row>
    <row r="99" spans="1:15" s="26" customFormat="1" ht="15" customHeight="1" x14ac:dyDescent="0.2">
      <c r="A99" s="265" t="s">
        <v>75</v>
      </c>
      <c r="B99" s="265"/>
      <c r="C99" s="265"/>
      <c r="D99" s="265"/>
      <c r="E99" s="265"/>
      <c r="F99" s="265"/>
      <c r="G99" s="265"/>
      <c r="H99" s="265"/>
      <c r="I99" s="265"/>
      <c r="J99" s="265"/>
      <c r="K99" s="265"/>
      <c r="L99" s="265"/>
      <c r="M99" s="265"/>
      <c r="N99" s="265"/>
      <c r="O99" s="265"/>
    </row>
    <row r="105" spans="1:15" x14ac:dyDescent="0.25">
      <c r="B105" s="26" t="s">
        <v>358</v>
      </c>
    </row>
    <row r="106" spans="1:15" x14ac:dyDescent="0.25">
      <c r="B106" s="26" t="s">
        <v>359</v>
      </c>
    </row>
  </sheetData>
  <autoFilter ref="A10:O10"/>
  <mergeCells count="19">
    <mergeCell ref="A1:O1"/>
    <mergeCell ref="A3:O3"/>
    <mergeCell ref="A4:O4"/>
    <mergeCell ref="A5:O5"/>
    <mergeCell ref="A7:A9"/>
    <mergeCell ref="B7:B9"/>
    <mergeCell ref="C7:C9"/>
    <mergeCell ref="D7:M7"/>
    <mergeCell ref="N7:N9"/>
    <mergeCell ref="O7:O8"/>
    <mergeCell ref="L8:M8"/>
    <mergeCell ref="A98:O98"/>
    <mergeCell ref="A99:O99"/>
    <mergeCell ref="D8:D9"/>
    <mergeCell ref="E8:E9"/>
    <mergeCell ref="F8:G8"/>
    <mergeCell ref="H8:H9"/>
    <mergeCell ref="I8:J8"/>
    <mergeCell ref="K8:K9"/>
  </mergeCells>
  <pageMargins left="0.3" right="0.26" top="0.46" bottom="0.42" header="0.31496062992125984" footer="0.23"/>
  <pageSetup paperSize="9" scale="71" fitToHeight="0" orientation="landscape" verticalDpi="0" r:id="rId1"/>
  <headerFooter>
    <oddFooter>&amp;C&amp;P</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2018 общий</vt:lpstr>
      <vt:lpstr>СМП</vt:lpstr>
      <vt:lpstr>'План 2018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2017-12-22T03:28:39Z</dcterms:modified>
</cp:coreProperties>
</file>