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5325" windowWidth="14805" windowHeight="2790" tabRatio="602"/>
  </bookViews>
  <sheets>
    <sheet name="План 2022 общий" sheetId="1" r:id="rId1"/>
    <sheet name="План 2022 МСП." sheetId="5" r:id="rId2"/>
  </sheets>
  <definedNames>
    <definedName name="_GoBack" localSheetId="1">'План 2022 МСП.'!#REF!</definedName>
    <definedName name="_GoBack" localSheetId="0">'План 2022 общий'!#REF!</definedName>
    <definedName name="_xlnm._FilterDatabase" localSheetId="1" hidden="1">'План 2022 МСП.'!$A$19:$S$138</definedName>
    <definedName name="_xlnm._FilterDatabase" localSheetId="0" hidden="1">'План 2022 общий'!$A$17:$S$135</definedName>
    <definedName name="OLE_LINK1" localSheetId="1">'План 2022 МСП.'!#REF!</definedName>
    <definedName name="OLE_LINK1" localSheetId="0">'План 2022 общий'!#REF!</definedName>
    <definedName name="_xlnm.Print_Area" localSheetId="1">'План 2022 МСП.'!$A$1:$R$148</definedName>
    <definedName name="_xlnm.Print_Area" localSheetId="0">'План 2022 общий'!$A$1:$R$132</definedName>
  </definedNames>
  <calcPr calcId="145621"/>
</workbook>
</file>

<file path=xl/calcChain.xml><?xml version="1.0" encoding="utf-8"?>
<calcChain xmlns="http://schemas.openxmlformats.org/spreadsheetml/2006/main">
  <c r="K135" i="5" l="1"/>
  <c r="K133" i="5"/>
  <c r="K132" i="5"/>
  <c r="K130" i="5"/>
  <c r="K129" i="5"/>
  <c r="K128" i="5"/>
  <c r="K127" i="5"/>
  <c r="K126" i="5"/>
  <c r="K119" i="5"/>
  <c r="K111" i="5"/>
  <c r="K109" i="5"/>
  <c r="K100" i="5"/>
  <c r="K87" i="5"/>
  <c r="K84" i="5"/>
  <c r="K81" i="5"/>
  <c r="K80" i="5"/>
  <c r="K79" i="5"/>
  <c r="K78" i="5"/>
  <c r="K76" i="1"/>
  <c r="K130" i="1" l="1"/>
  <c r="K129" i="1"/>
  <c r="K127" i="1"/>
  <c r="K126" i="1"/>
  <c r="K125" i="1"/>
  <c r="K124" i="1"/>
  <c r="K123" i="1"/>
  <c r="K116" i="1" l="1"/>
  <c r="K108" i="1"/>
  <c r="K106" i="1"/>
  <c r="K97" i="1"/>
  <c r="K79" i="1"/>
  <c r="K78" i="1"/>
  <c r="K77" i="1"/>
  <c r="K132" i="1" s="1"/>
</calcChain>
</file>

<file path=xl/sharedStrings.xml><?xml version="1.0" encoding="utf-8"?>
<sst xmlns="http://schemas.openxmlformats.org/spreadsheetml/2006/main" count="2326" uniqueCount="331">
  <si>
    <t>ОКАТО</t>
  </si>
  <si>
    <t>Единица измерения</t>
  </si>
  <si>
    <t xml:space="preserve">График осуществления процедур закупки </t>
  </si>
  <si>
    <t>Сведения о количестве (объеме)</t>
  </si>
  <si>
    <t>Условия договора</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</si>
  <si>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</si>
  <si>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</si>
  <si>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</si>
  <si>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</si>
  <si>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</si>
  <si>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 xml:space="preserve">ПЛАН ЗАКУПКИ ТОВАРОВ, РАБОТ, УСЛУГ </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</si>
  <si>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</si>
  <si>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</si>
  <si>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</si>
  <si>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</si>
  <si>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</si>
  <si>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</si>
  <si>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да (нет)</t>
  </si>
  <si>
    <t>Способ закупки</t>
  </si>
  <si>
    <t>Код ОКВЭД2</t>
  </si>
  <si>
    <t>Код ОКПД2</t>
  </si>
  <si>
    <t>Код ОКЕИ</t>
  </si>
  <si>
    <t>Код ОКАТО</t>
  </si>
  <si>
    <t>Порядковый номер</t>
  </si>
  <si>
    <t>ООО "СГЭС"</t>
  </si>
  <si>
    <t>zakupki_sges@surgutges.ru</t>
  </si>
  <si>
    <t>1 квартал</t>
  </si>
  <si>
    <t>Срок исполнения договора 
(месяц, год) (это месяц окончания договора)</t>
  </si>
  <si>
    <t>(3462)52-46-00</t>
  </si>
  <si>
    <t xml:space="preserve">2 квартал </t>
  </si>
  <si>
    <t xml:space="preserve">3 квартал </t>
  </si>
  <si>
    <r>
      <t xml:space="preserve">Планируемая дата или период размещения извещения о закупке           </t>
    </r>
    <r>
      <rPr>
        <b/>
        <sz val="11"/>
        <rFont val="Times New Roman"/>
        <family val="1"/>
        <charset val="204"/>
      </rPr>
      <t xml:space="preserve"> (месяц, год) </t>
    </r>
  </si>
  <si>
    <t>в соответствии с техническим заданием</t>
  </si>
  <si>
    <t>условная единица</t>
  </si>
  <si>
    <t xml:space="preserve">Ханты-Мансийский Автономный округ - Югра </t>
  </si>
  <si>
    <t>628404, Ханты-Мансийский автономный округ-Югра, город Сургут, Нефтеюганское шоссе, 15.</t>
  </si>
  <si>
    <t>Закупка у единственного поставщика (исполнителя, подрядчика)</t>
  </si>
  <si>
    <t xml:space="preserve">4 квартал </t>
  </si>
  <si>
    <r>
      <t xml:space="preserve">Сведения о начальной (максимальной) цене договора (цене лота),         </t>
    </r>
    <r>
      <rPr>
        <b/>
        <u/>
        <sz val="11"/>
        <rFont val="Times New Roman"/>
        <family val="1"/>
        <charset val="204"/>
      </rPr>
      <t xml:space="preserve"> руб. без учета НДС</t>
    </r>
  </si>
  <si>
    <t>14.12, 15.20</t>
  </si>
  <si>
    <t>32.99</t>
  </si>
  <si>
    <t>86.21</t>
  </si>
  <si>
    <t>71.20</t>
  </si>
  <si>
    <t>38.2</t>
  </si>
  <si>
    <t xml:space="preserve">Поставка электрозащитных средств </t>
  </si>
  <si>
    <t>38.11</t>
  </si>
  <si>
    <t>Услуги по проведению замеров выбросов загрезняющих веществ в атмосферу на стационарных источниках (ул.Крылова, (ул.Аэрофлотская, ул.Нефтеюганское шоссе)</t>
  </si>
  <si>
    <t>Размещение (захоронение) отходов производства и потребления на 2022 год</t>
  </si>
  <si>
    <t>на 2022 год</t>
  </si>
  <si>
    <t>Оказание услуг на централизованный вывоз и размещение (захоронение) отходов в 2022г. (твердые коммунальные отходы)</t>
  </si>
  <si>
    <t>Разработка проекта предельно-допустимых выбросов (ПДВ) (Крылова, Аграрарная)</t>
  </si>
  <si>
    <t>Услуги по проведению обязательного периодического медицинского осмотра и психиатрического освидетельствования работников на 2023г.</t>
  </si>
  <si>
    <t xml:space="preserve"> февраль 2022</t>
  </si>
  <si>
    <t>Участие субъектов МСП в закупке
(Да/Нет)</t>
  </si>
  <si>
    <t>нет</t>
  </si>
  <si>
    <t>Аукцион в электронной форме, участниками которого могут быть только субъекты малого и среднего предпринимательства</t>
  </si>
  <si>
    <t>да</t>
  </si>
  <si>
    <t>включать или попадет в гпз 2021?</t>
  </si>
  <si>
    <t>запрос предложений в электронной форме</t>
  </si>
  <si>
    <t>запрос котировок в электронной форме</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</si>
  <si>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</si>
  <si>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Код целевой статьи расходов, код вида расходов *</t>
  </si>
  <si>
    <t>29.3</t>
  </si>
  <si>
    <t>29.32</t>
  </si>
  <si>
    <t xml:space="preserve">Поставка запасных частей на установку горизонтального бурения </t>
  </si>
  <si>
    <t>876</t>
  </si>
  <si>
    <t>1</t>
  </si>
  <si>
    <t xml:space="preserve">запрос котировок в электронной форме </t>
  </si>
  <si>
    <t>19.2</t>
  </si>
  <si>
    <t>19.20.2</t>
  </si>
  <si>
    <t>Поставка горюче-смазочных материалов для нужд ООО "СГЭС" в 2023г.</t>
  </si>
  <si>
    <t xml:space="preserve">да </t>
  </si>
  <si>
    <t>45.2</t>
  </si>
  <si>
    <t>Оказание услуг ТО и ТР автотранспорта для нужд ООО "СГЭС" в 2023 -2025г.</t>
  </si>
  <si>
    <t>запрос  предложений в электронной форме</t>
  </si>
  <si>
    <t>65.12</t>
  </si>
  <si>
    <t>65.12.2</t>
  </si>
  <si>
    <t>Оказание услуг по страхованию средств наземного транспорта КАСКО для нужд ООО "СГЭС" в 2023г.</t>
  </si>
  <si>
    <t>Оказание услуг по страхованию специальных транспортных средств для нужд ООО "СГЭС" в 2023г.</t>
  </si>
  <si>
    <t>65.12.</t>
  </si>
  <si>
    <t>65.12.3</t>
  </si>
  <si>
    <t>Оказание услуг по страхованию средств наземного транспорта ОСАГО для нужд ООО "СГЭС" в 2023г.</t>
  </si>
  <si>
    <t>26.30</t>
  </si>
  <si>
    <t>Оказание услуг по обслуживанию бортовой системы мониторинга транспортных средств для нужд ООО "СГЭС" в 2023г.</t>
  </si>
  <si>
    <t>10.82</t>
  </si>
  <si>
    <t xml:space="preserve">Поставка детских новогодних подарков </t>
  </si>
  <si>
    <t>17.12</t>
  </si>
  <si>
    <t>17.12.73.110</t>
  </si>
  <si>
    <t>81.22</t>
  </si>
  <si>
    <t>Оказание услуг по уборке
служебных, производственных, санитарно-гигиенических помещений и
прилегающих территорий объектов ООО «СГЭС» на 2022 г.</t>
  </si>
  <si>
    <t>36.00.2</t>
  </si>
  <si>
    <t>36.00.11.000</t>
  </si>
  <si>
    <t>80.10</t>
  </si>
  <si>
    <t>Оказание услуг по круглосуточной охране объектов ООО "СГЭС" в 2022 г.</t>
  </si>
  <si>
    <t>Декабрь 2023</t>
  </si>
  <si>
    <t>65.12.1</t>
  </si>
  <si>
    <t>85.30</t>
  </si>
  <si>
    <t>Услуги по повышению квалификации и подготовке кадров ООО "СГЭС" в 2022г.</t>
  </si>
  <si>
    <t xml:space="preserve"> Услуги по добровольному медицинскому страхованию работников ООО «СГЭС» в 2022 году.</t>
  </si>
  <si>
    <t>62.01</t>
  </si>
  <si>
    <t>62.01.2.</t>
  </si>
  <si>
    <t xml:space="preserve">Поставка програмного обеспечения на подписку Autodesk AutoCad, NANOCad </t>
  </si>
  <si>
    <t>Запрос предложений в электронной форме</t>
  </si>
  <si>
    <t>61.20</t>
  </si>
  <si>
    <t>Поставка картоприемника и металорамки для системы контроля и управления доступом</t>
  </si>
  <si>
    <t>43.21</t>
  </si>
  <si>
    <t>43.21.10</t>
  </si>
  <si>
    <t>Монтаж системы ОПС, СКУД, системы видеонаблюдения Энергостроителей, 14</t>
  </si>
  <si>
    <t>Ханты-Мансийский Автономный округ - Югра</t>
  </si>
  <si>
    <t>26.20</t>
  </si>
  <si>
    <t>26.20.1.</t>
  </si>
  <si>
    <t>Поставка системы хранения данных - Мира 41</t>
  </si>
  <si>
    <t>Шеф-монтажные и пусконаладочные работы технологической сети радиосвязи</t>
  </si>
  <si>
    <t>62.02</t>
  </si>
  <si>
    <t>62.02.20</t>
  </si>
  <si>
    <t xml:space="preserve">Предоставление удаленного доступа к комплекту справочно-правовой системы «КонсультантПлюс» </t>
  </si>
  <si>
    <t>Услуги по предоставлению обновлений, информационное обслуживание "Грандсмета"</t>
  </si>
  <si>
    <t>Поставка оригинальных расходных материалов для копировально-множительной техники и переферийного оборудования</t>
  </si>
  <si>
    <t>Услуги по передаче прав на использование лицензии Acrobat Standart 2020</t>
  </si>
  <si>
    <t>Монтаж периметральной сигнализации котельной для теплоснабжения мкр. №38, 39</t>
  </si>
  <si>
    <t>Монтаж системы видеонаблюдения защитного ограждения трубопровода</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</si>
  <si>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</si>
  <si>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26.40</t>
  </si>
  <si>
    <t>26.40.3</t>
  </si>
  <si>
    <t xml:space="preserve">Поставка многоканальной системы записи, регистрации телефонных разговоров </t>
  </si>
  <si>
    <t>Запрос котировок в электронной форме</t>
  </si>
  <si>
    <t>Услуги по обновлению/расширению программного комплекса (ПК) «Энергосфера»</t>
  </si>
  <si>
    <t>61.20.2.</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</si>
  <si>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t>
  </si>
  <si>
    <t>Услуги предоставления сотовой связи ствандарта GSM</t>
  </si>
  <si>
    <t>Услуги предоставления  доступ к сети интернет со скоростью доступа 100 Мбит/с. (КСПД), рзервный канал</t>
  </si>
  <si>
    <t xml:space="preserve">Услуги по аренде цифровых каналов связи </t>
  </si>
  <si>
    <t xml:space="preserve">Предоставление услуг фиксированной связи ул. Аграрная 1, ул. Мира 41 </t>
  </si>
  <si>
    <t xml:space="preserve">Предоставление услуг телефонной связи  Нефтеюганское шоссе 15 </t>
  </si>
  <si>
    <t>Услуги предоставления  доступ к сети интернет со скоростью доступа 100 Мбит/с. (КСПД), основной канал. IP-VPN. L-3 Интернет, ВЧС.</t>
  </si>
  <si>
    <t>35.30</t>
  </si>
  <si>
    <t>Поставка тепловой энергии и теплоносителя в целях компенсации потерь на 2022-2024 гг.</t>
  </si>
  <si>
    <t>в соответствии с условиями договора</t>
  </si>
  <si>
    <t>82.11</t>
  </si>
  <si>
    <t>Агентский договор поставки энергоресурсов</t>
  </si>
  <si>
    <t>40.30.4</t>
  </si>
  <si>
    <t>Техническое обслуживание газопроводов котельных на 2022-2024 гг.</t>
  </si>
  <si>
    <t>35.21</t>
  </si>
  <si>
    <t>Оказание услуг по передаче тепловой энергии и теплоносителя на 2022-2024 гг.</t>
  </si>
  <si>
    <t>Техническое освидетельствование объектов ООО "СГЭС"</t>
  </si>
  <si>
    <t>35.12</t>
  </si>
  <si>
    <t>Сертификация качества электрической энергии в сетях ООО "СГЭС"</t>
  </si>
  <si>
    <t>71.12.6</t>
  </si>
  <si>
    <t>71.12.4</t>
  </si>
  <si>
    <t>Проведение поверки средств измерений для нужд ООО «СГЭС»</t>
  </si>
  <si>
    <t>42.22</t>
  </si>
  <si>
    <t xml:space="preserve">в соответствии с техническим заданием </t>
  </si>
  <si>
    <t>Услуги комплексного мультимедийного обслуживания, продвижения и рекламы 2023-24гг.</t>
  </si>
  <si>
    <t>63.91</t>
  </si>
  <si>
    <t>тел. 52-46-52</t>
  </si>
  <si>
    <t>Генеральный директор Пак М.Ч.</t>
  </si>
  <si>
    <t>(Ф.И.О., должность руководителя (уполномоченного лица) заказчика)                                                              (подпись)                                                         (дата утверждения)</t>
  </si>
  <si>
    <t>27.12.</t>
  </si>
  <si>
    <t>27.12</t>
  </si>
  <si>
    <t>Поставка счетчиков для учета электрической энергии</t>
  </si>
  <si>
    <t>запрос технико-коммерческих предложений</t>
  </si>
  <si>
    <t>Закупка не учитывается в соответствии с п.7 ПП РФ от 11.12.2014 № 1352 ("Нет" или буква перечня исключений: "а", "б", "в"...)</t>
  </si>
  <si>
    <t>мсп</t>
  </si>
  <si>
    <t>искл. из год. Объема</t>
  </si>
  <si>
    <t>Строительство и реконструкция объектов электросетевого хозяйства ООО "СГЭС"</t>
  </si>
  <si>
    <t xml:space="preserve">Конкурс в электронной форме, участниками которого могут быть только субъекты малого и среднего предпринимательства </t>
  </si>
  <si>
    <t>2</t>
  </si>
  <si>
    <t>3</t>
  </si>
  <si>
    <t xml:space="preserve">Услуги по проведению обязательного периодического медицинского осмотра работников на 2023г._x000D_
</t>
  </si>
  <si>
    <t>4</t>
  </si>
  <si>
    <t>49.41</t>
  </si>
  <si>
    <t xml:space="preserve">Оказание транспортных услуг для нужд ООО "СГЭС" в 2021-2023г._x000D_
</t>
  </si>
  <si>
    <t>5</t>
  </si>
  <si>
    <t>77.11</t>
  </si>
  <si>
    <t xml:space="preserve">Оказание услуг по аренде транспортных средств для нужд ООО "СГЭС" в 2021-2023 г._x000D_
</t>
  </si>
  <si>
    <t>6</t>
  </si>
  <si>
    <t xml:space="preserve"> Услуги по добровольному медицинскому страхованию работников ООО «СГЭС» в 2021 году._x000D_
</t>
  </si>
  <si>
    <t>7</t>
  </si>
  <si>
    <t>35.30.1</t>
  </si>
  <si>
    <t xml:space="preserve">Оказание услуг по передаче тепловой энергии и теплоносителя на 2020-2022 г._x000D_
</t>
  </si>
  <si>
    <t>8</t>
  </si>
  <si>
    <t>77.1</t>
  </si>
  <si>
    <t xml:space="preserve">Оказание услуг финансовой аренды (лизинга) на 3 ед. техники_x000D_
</t>
  </si>
  <si>
    <t>9</t>
  </si>
  <si>
    <t>62.01.2</t>
  </si>
  <si>
    <t xml:space="preserve">Приобретение неисключительного права на ПО Kaspersky Endpoint Security_x000D_
</t>
  </si>
  <si>
    <t>10</t>
  </si>
  <si>
    <t>14.12</t>
  </si>
  <si>
    <t>11</t>
  </si>
  <si>
    <t>61.20.2</t>
  </si>
  <si>
    <t xml:space="preserve">Услуги по аренде цифровых каналов связи_x000D_
</t>
  </si>
  <si>
    <t>12</t>
  </si>
  <si>
    <t>61.10</t>
  </si>
  <si>
    <t>61.10.1</t>
  </si>
  <si>
    <t xml:space="preserve">Предоставление услуг фиксированной связи по адресу ул. Мира, 41, ул. Аграрная, 1_x000D_
</t>
  </si>
  <si>
    <t>13</t>
  </si>
  <si>
    <t>33.14</t>
  </si>
  <si>
    <t>33.14.11</t>
  </si>
  <si>
    <t xml:space="preserve">Текущий ремонт оборудования на 2020-2022гг_x000D_
</t>
  </si>
  <si>
    <t>14</t>
  </si>
  <si>
    <t>Услуги предоставления  доступа к сети интернет со скоростью доступа 100 Мбит/с. (КСПД), основной канал</t>
  </si>
  <si>
    <t>15</t>
  </si>
  <si>
    <t>16</t>
  </si>
  <si>
    <t>Оказание услуг комплексного  мультимедийного обслуживания, продвижения и рекламы</t>
  </si>
  <si>
    <t>17</t>
  </si>
  <si>
    <t>45.20.1</t>
  </si>
  <si>
    <t xml:space="preserve">Техническое обслуживание и ремонт автомобилей марки «Тoyota» для нужд ООО «СГЭС» на 2020 - 2022 год_x000D_
</t>
  </si>
  <si>
    <t>18</t>
  </si>
  <si>
    <t>61.20.1</t>
  </si>
  <si>
    <t xml:space="preserve">Услуги предоставления сотовой связи стандарта GSM_x000D_
</t>
  </si>
  <si>
    <t>19</t>
  </si>
  <si>
    <t xml:space="preserve">Услуги предоставления  доступ к сети интернет со скоростью доступа 100 Мбит/с по адресу Нефтеюганское шоссе, 15_x000D_
</t>
  </si>
  <si>
    <t>20</t>
  </si>
  <si>
    <t>Предоставление услуг телефонной связи по адресу Нефтеюганское шоссе, 15</t>
  </si>
  <si>
    <t>21</t>
  </si>
  <si>
    <t xml:space="preserve">Строительство сетей внешнего электроснабжения КЛ-0,4кВ  мкр. "Марьина гора" </t>
  </si>
  <si>
    <t>22</t>
  </si>
  <si>
    <t xml:space="preserve">Поставка тепловой энергии и теплоносителя для здания по адресу ул. Электротехническая 19/1 на 2021-2023гг. (коммунальные услуги)_x000D_
</t>
  </si>
  <si>
    <t>23</t>
  </si>
  <si>
    <t xml:space="preserve">Подача тепловой энергии по адресу ул. Мелик-Карамова, 24/1 на 2021-2023гг._x000D_
</t>
  </si>
  <si>
    <t>24</t>
  </si>
  <si>
    <t>36.00</t>
  </si>
  <si>
    <t>Поставка холодного водоснабжения и водоотведения на 2021-2023гг.</t>
  </si>
  <si>
    <t>25</t>
  </si>
  <si>
    <t xml:space="preserve">Поставка тепловой энергии и теплоносителя (Тепломагистраль СГРЭС-2 Промзона, СГРЭС-2 ВЖР) на 2021-2023 гг._x000D_
</t>
  </si>
  <si>
    <t>26</t>
  </si>
  <si>
    <t>49.50.12</t>
  </si>
  <si>
    <t xml:space="preserve">Оказание услуг по транспортировке газа на 2021-2023 гг._x000D_
</t>
  </si>
  <si>
    <t>27</t>
  </si>
  <si>
    <t xml:space="preserve">Поставка энергоресурсов на котельную для теплоснабжения микрорайонов №38 и №39 в г. Сургуте  на 2021-2023 гг._x000D_
</t>
  </si>
  <si>
    <t>28</t>
  </si>
  <si>
    <t xml:space="preserve">Поставка газа на котельную для теплоснабжения микрорайонов №38 и №39 в г. Сургуте, на газовые котельные по ул. Аэрофлотская, 23 стр. 5, 6 на 2021-2023 гг._x000D_
</t>
  </si>
  <si>
    <t>29</t>
  </si>
  <si>
    <t xml:space="preserve">Оказание услуг по обслуживанию бортовой системы мониторинга транспортных средств для нужд ООО "СГЭС" в 2021-2022г._x000D_
</t>
  </si>
  <si>
    <t>30</t>
  </si>
  <si>
    <t xml:space="preserve">Организация связи в системах автоматизированного учета электрической энергии на основе "Платформа М2 в 2022-2024 гг._x000D_
</t>
  </si>
  <si>
    <t>31</t>
  </si>
  <si>
    <t xml:space="preserve">Компенсация потерь при транспортировке тепловой энергии на 2021-2023 гг._x000D_
</t>
  </si>
  <si>
    <t>32</t>
  </si>
  <si>
    <t xml:space="preserve">Предоставление удаленного доступа к комплекту справочно-правовой системы «Консультант-Плюс» _x000D_
</t>
  </si>
  <si>
    <t>33</t>
  </si>
  <si>
    <t xml:space="preserve">Размещение (захоронение) отходов производства и потребления на 2022 год_x000D_
</t>
  </si>
  <si>
    <t>34</t>
  </si>
  <si>
    <t xml:space="preserve">Реконструкция КЛ-10кВ от КТПН-764 до КТПН-762 с перезаводкой в КТПН-2х1600кВА Индустриальный парк _x000D_
</t>
  </si>
  <si>
    <t>35</t>
  </si>
  <si>
    <t xml:space="preserve">Оказание услуг по уборке служебных, производственных, санитарно-гигиенических помещений и_x000D_
прилегающих территорий объектов ООО «СГЭС» на 2022г."_x000D_
</t>
  </si>
  <si>
    <t>36</t>
  </si>
  <si>
    <t>36.00.11</t>
  </si>
  <si>
    <t xml:space="preserve">Поставка питьевой воды на 2022 год_x000D_
</t>
  </si>
  <si>
    <t>37</t>
  </si>
  <si>
    <t>19.20</t>
  </si>
  <si>
    <t>19.20.21</t>
  </si>
  <si>
    <t xml:space="preserve">Поставка горюче-смазочных материалов для нужд ООО "СГЭС" в 2022г._x000D_
</t>
  </si>
  <si>
    <t>38</t>
  </si>
  <si>
    <t xml:space="preserve">Оказание услуг по страхованию средств наземного транспорта КАСКО для нужд ООО "СГЭС" в 2022г._x000D_
</t>
  </si>
  <si>
    <t>39</t>
  </si>
  <si>
    <t xml:space="preserve">Оказание услуг по страхованию специальных транспортных средств для нужд ООО "СГЭС" в 2022г._x000D_
</t>
  </si>
  <si>
    <t>40</t>
  </si>
  <si>
    <t>65.12.21</t>
  </si>
  <si>
    <t xml:space="preserve">Оказание услуг по страхованию средств наземного транспорта ОСАГО для нужд ООО "СГЭС" в 2022г._x000D_
</t>
  </si>
  <si>
    <t>41</t>
  </si>
  <si>
    <t xml:space="preserve">Проведение поверки средств измерений для нужд ООО «СГЭС»_x000D_
</t>
  </si>
  <si>
    <t>42</t>
  </si>
  <si>
    <t>80.20</t>
  </si>
  <si>
    <t xml:space="preserve">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2022-2023 гг._x000D_
</t>
  </si>
  <si>
    <t>43</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</si>
  <si>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гг._x000D_
</t>
  </si>
  <si>
    <t>44</t>
  </si>
  <si>
    <t>68.3</t>
  </si>
  <si>
    <t>Изготовление технических паспортов, технических планов</t>
  </si>
  <si>
    <t>45</t>
  </si>
  <si>
    <t xml:space="preserve">Строительство РП (ТП )№ 1-2х1250 кВА мкр. "Марьина гора" на условиях инвестиционного контракта_x000D_
</t>
  </si>
  <si>
    <t>46</t>
  </si>
  <si>
    <t>71.12.3</t>
  </si>
  <si>
    <t>71.12.34</t>
  </si>
  <si>
    <t>на выполнение комплекса работ по отводу земельных (лесных) участков с целью размещения объекта электросетевого хозяйства "Строительство заходов ВЛ 35 кВ с подстанцией ПС 35/6 кВ «Победит - 1,2"</t>
  </si>
  <si>
    <t>47</t>
  </si>
  <si>
    <t xml:space="preserve">Оказание услуг по физической охране объектов ООО «СГЭС» на период с 01.07.2021-31.12.2022 гг._x000D_
</t>
  </si>
  <si>
    <t>48</t>
  </si>
  <si>
    <t>Поставка тепловой энергии и теплоносителя на 2021-2023 гг.</t>
  </si>
  <si>
    <t>49</t>
  </si>
  <si>
    <t>62.02.3</t>
  </si>
  <si>
    <t>62.02.30</t>
  </si>
  <si>
    <t>Поставка сертификатов сервисной поддержки Ciscoна 2021-2024 гг.</t>
  </si>
  <si>
    <t>50</t>
  </si>
  <si>
    <t xml:space="preserve">Оказание услуг по передаче тепловой энергии и теплоносителя </t>
  </si>
  <si>
    <t>51</t>
  </si>
  <si>
    <t>Реконструкция оборудования РП-132</t>
  </si>
  <si>
    <t>52</t>
  </si>
  <si>
    <t>Реконструкция оборудования: ТП-265; ТП-884</t>
  </si>
  <si>
    <t>53</t>
  </si>
  <si>
    <t>Реконструкция оборудования: ТП-344; ТП-799 кв. 36.</t>
  </si>
  <si>
    <t>54</t>
  </si>
  <si>
    <t>27.12.10</t>
  </si>
  <si>
    <t>Поставка коммутационных модулей и разъединителя РВФЗ</t>
  </si>
  <si>
    <t>55</t>
  </si>
  <si>
    <t>Текущий ремонт и обслуживание оборудования объектов электросетевого хозяйства ООО «СГЭС» на 2022 год.</t>
  </si>
  <si>
    <t>56</t>
  </si>
  <si>
    <t>Строительство ТП-2х1000 кВА мкр. 22 на условиях инвестиционного контракта</t>
  </si>
  <si>
    <t>5707535</t>
  </si>
  <si>
    <t>Поставка офисной бумаги на 2023 г.</t>
  </si>
  <si>
    <t xml:space="preserve">Услуги по проведению обязательного периодического медицинского осмотра работников на 2024г._x000D_
</t>
  </si>
  <si>
    <t xml:space="preserve">Поставка спецодежды на 2023 год_x000D_
</t>
  </si>
  <si>
    <t>Поставка спецодежды на 2022 г.</t>
  </si>
  <si>
    <t>Поставка спецодежды на 2024 г.</t>
  </si>
  <si>
    <t xml:space="preserve">Поставка офисной бумаги на 2024 год_x000D_
</t>
  </si>
  <si>
    <t>17.13</t>
  </si>
  <si>
    <t>17.12.73.111</t>
  </si>
  <si>
    <t>Поставка офисной бумаги на 2025 г.</t>
  </si>
  <si>
    <t>Поставка питьевой воды на 2023 год</t>
  </si>
  <si>
    <t>Поставка питьевой воды на 2024 год</t>
  </si>
  <si>
    <t>Участие субъектов малого и среднего предпринимательства в закупке</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</si>
  <si>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60 543 492,04 рублей.</t>
  </si>
  <si>
    <t>исп. Андреевских Т.Ю.</t>
  </si>
  <si>
    <t>Конкурс в электронной форме, участниками которого могут быть только субъекты малого и среднего предпринимательства</t>
  </si>
  <si>
    <t>Запрос предложений в электронной форме, участниками которого могут быть только субъекты малого и среднего предпринимательства</t>
  </si>
  <si>
    <t>Да</t>
  </si>
  <si>
    <t>Нет</t>
  </si>
  <si>
    <t>35.30.4</t>
  </si>
  <si>
    <t>35.22.10.120</t>
  </si>
  <si>
    <t>85.31</t>
  </si>
  <si>
    <t xml:space="preserve">Поставка программного обеспечения на подписку Autodesk AutoCad, NANOCad </t>
  </si>
  <si>
    <t>Разработка проекта предельно-допустимых выбросов (ПДВ) (Крылова, Аграрная)</t>
  </si>
  <si>
    <t xml:space="preserve">Предоставление удаленного доступа к комплекту справочно-правовой системы «Консультант Плюс» </t>
  </si>
  <si>
    <t>Поставка оригинальных расходных материалов для копировально-множительной техники и периферийного оборудования</t>
  </si>
  <si>
    <t>Услуги по проведению замеров выбросов загрязняющих веществ в атмосферу на стационарных источниках (ул. Крылова, (ул. Аэрофлотская, Нефтеюганское шоссе)</t>
  </si>
  <si>
    <t>Оказание услуг по круглосуточной охране объектов ООО "СГЭС" в 2023 г.</t>
  </si>
  <si>
    <t>Услуги предоставления  доступ к сети интернет со скоростью доступа 100 Мбит/с. (КСПД), резервный канал</t>
  </si>
  <si>
    <t>Услуги предоставления сотовой связи стандарта GSM</t>
  </si>
  <si>
    <t xml:space="preserve">Совокупный годовой объем планируемых закупок товаров (работ, услуг) в соответствии с планом закупки товаров (работ, услуг)  составляет 432 065 312,75 рублей.
</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</si>
  <si>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касающейся первого года реализации, раздела, указанного в пункте 1(1) требований к форме плана закупки товаров (работ, услуг), утвержденных постановлением Правительства Российской Федерации от 17 сентября 2012 г. № 932 "Об утверждении  Правил   формирования   плана   закупки   товаров  (работ,  услуг)  и  требований  к  форме  такого  плана,  составляет 247 035 555,96 рублей (66,49%).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</si>
</sst>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39" x14ac:knownFonts="1">
    <font>
      <sz val="11"/>
      <color theme="1"/>
      <name val="Calibri"/>
      <family val="2"/>
      <scheme val="minor"/>
    </font>
    <font>
      <sz val="8"/>
      <name val="Times New Roman"/>
      <family val="1"/>
      <charset val="204"/>
    </font>
    <font>
      <sz val="8"/>
      <color theme="1"/>
      <name val="Times New Roman"/>
      <family val="1"/>
      <charset val="204"/>
    </font>
    <font>
      <sz val="10"/>
      <name val="Helv"/>
    </font>
    <font>
      <sz val="10"/>
      <name val="Arial Cyr"/>
      <charset val="204"/>
    </font>
    <font>
      <sz val="10"/>
      <color theme="1"/>
      <name val="Calibri"/>
      <family val="2"/>
      <scheme val="minor"/>
    </font>
    <font>
      <sz val="10"/>
      <color theme="1"/>
      <name val="Times New Roman"/>
      <family val="1"/>
      <charset val="204"/>
    </font>
    <font>
      <sz val="11"/>
      <color theme="1"/>
      <name val="Calibri"/>
      <family val="2"/>
      <scheme val="minor"/>
    </font>
    <font>
      <sz val="10"/>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sz val="11"/>
      <color indexed="8"/>
      <name val="Times New Roman"/>
      <family val="1"/>
      <charset val="204"/>
    </font>
    <font>
      <u/>
      <sz val="11"/>
      <color theme="10"/>
      <name val="Calibri"/>
      <family val="2"/>
      <charset val="204"/>
      <scheme val="minor"/>
    </font>
    <font>
      <u/>
      <sz val="11"/>
      <color theme="1"/>
      <name val="Calibri"/>
      <family val="2"/>
      <charset val="204"/>
      <scheme val="minor"/>
    </font>
    <font>
      <sz val="9"/>
      <color theme="1"/>
      <name val="Calibri"/>
      <family val="2"/>
      <scheme val="minor"/>
    </font>
    <font>
      <sz val="8"/>
      <color theme="1"/>
      <name val="Calibri"/>
      <family val="2"/>
      <scheme val="minor"/>
    </font>
    <font>
      <b/>
      <sz val="8"/>
      <name val="Times New Roman"/>
      <family val="1"/>
      <charset val="204"/>
    </font>
    <font>
      <sz val="10"/>
      <color rgb="FF000000"/>
      <name val="Times New Roman"/>
      <family val="1"/>
      <charset val="204"/>
    </font>
    <font>
      <b/>
      <sz val="10"/>
      <color rgb="FF000000"/>
      <name val="Times New Roman"/>
      <family val="1"/>
      <charset val="204"/>
    </font>
    <font>
      <sz val="10"/>
      <color indexed="8"/>
      <name val="Times New Roman"/>
      <family val="1"/>
      <charset val="204"/>
    </font>
    <font>
      <b/>
      <sz val="11"/>
      <name val="Times New Roman"/>
      <family val="1"/>
      <charset val="204"/>
    </font>
    <font>
      <b/>
      <u/>
      <sz val="11"/>
      <name val="Times New Roman"/>
      <family val="1"/>
      <charset val="204"/>
    </font>
    <font>
      <b/>
      <sz val="8"/>
      <color theme="1"/>
      <name val="Calibri"/>
      <family val="2"/>
      <charset val="204"/>
      <scheme val="minor"/>
    </font>
    <font>
      <sz val="11"/>
      <color rgb="FFFF0000"/>
      <name val="Calibri"/>
      <family val="2"/>
      <scheme val="minor"/>
    </font>
    <font>
      <b/>
      <sz val="11"/>
      <color theme="1"/>
      <name val="Calibri"/>
      <family val="2"/>
      <charset val="204"/>
      <scheme val="minor"/>
    </font>
    <font>
      <sz val="11"/>
      <color rgb="FFFF0000"/>
      <name val="Times New Roman"/>
      <family val="1"/>
      <charset val="204"/>
    </font>
    <font>
      <u/>
      <sz val="11"/>
      <color rgb="FFFF0000"/>
      <name val="Calibri"/>
      <family val="2"/>
      <charset val="204"/>
      <scheme val="minor"/>
    </font>
    <font>
      <sz val="10"/>
      <color rgb="FFFF0000"/>
      <name val="Calibri"/>
      <family val="2"/>
      <scheme val="minor"/>
    </font>
    <font>
      <sz val="9"/>
      <color rgb="FFFF0000"/>
      <name val="Times New Roman"/>
      <family val="1"/>
      <charset val="204"/>
    </font>
    <font>
      <sz val="8"/>
      <color rgb="FFFF0000"/>
      <name val="Calibri"/>
      <family val="2"/>
      <scheme val="minor"/>
    </font>
    <font>
      <sz val="10"/>
      <color rgb="FFFF0000"/>
      <name val="Times New Roman"/>
      <family val="1"/>
      <charset val="204"/>
    </font>
    <font>
      <sz val="9"/>
      <name val="Arial"/>
      <family val="2"/>
      <charset val="204"/>
    </font>
    <font>
      <sz val="12"/>
      <name val="Times New Roman"/>
      <family val="1"/>
      <charset val="204"/>
    </font>
    <font>
      <b/>
      <sz val="14"/>
      <color theme="1"/>
      <name val="Calibri"/>
      <family val="2"/>
      <charset val="204"/>
      <scheme val="minor"/>
    </font>
  </fonts>
  <fills count="9">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FFFFFF"/>
      </patternFill>
    </fill>
    <fill>
      <patternFill patternType="solid">
        <fgColor theme="0"/>
        <bgColor rgb="FF000000"/>
      </patternFill>
    </fill>
    <fill>
      <patternFill patternType="solid">
        <fgColor theme="0" tint="-0.14999847407452621"/>
        <bgColor indexed="64"/>
      </patternFill>
    </fill>
    <fill>
      <patternFill patternType="solid">
        <fgColor theme="6"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rgb="FF000000"/>
      </top>
      <bottom style="thin">
        <color indexed="64"/>
      </bottom>
      <diagonal/>
    </border>
    <border>
      <left style="thin">
        <color indexed="8"/>
      </left>
      <right style="thin">
        <color indexed="8"/>
      </right>
      <top style="thin">
        <color indexed="8"/>
      </top>
      <bottom style="thin">
        <color indexed="8"/>
      </bottom>
      <diagonal/>
    </border>
  </borders>
  <cellStyleXfs count="6">
    <xf numFmtId="0" fontId="0" fillId="0" borderId="0"/>
    <xf numFmtId="0" fontId="3" fillId="0" borderId="0"/>
    <xf numFmtId="0" fontId="4" fillId="0" borderId="0"/>
    <xf numFmtId="0" fontId="12" fillId="0" borderId="0"/>
    <xf numFmtId="0" fontId="7" fillId="0" borderId="0"/>
    <xf numFmtId="0" fontId="17" fillId="0" borderId="0" applyNumberFormat="0" applyFill="0" applyBorder="0" applyAlignment="0" applyProtection="0"/>
  </cellStyleXfs>
  <cellXfs count="265">
    <xf numFmtId="0" fontId="0" fillId="0" borderId="0" xfId="0"/>
    <xf numFmtId="0" fontId="0" fillId="0" borderId="0" xfId="0" applyAlignment="1"/>
    <xf numFmtId="0" fontId="5" fillId="0" borderId="0" xfId="0" applyFont="1"/>
    <xf numFmtId="0" fontId="1" fillId="0" borderId="1" xfId="0" applyFont="1" applyFill="1" applyBorder="1" applyAlignment="1">
      <alignment horizontal="center" vertical="center" wrapText="1" shrinkToFit="1"/>
    </xf>
    <xf numFmtId="0" fontId="1" fillId="0" borderId="7" xfId="0" applyFont="1" applyFill="1" applyBorder="1" applyAlignment="1">
      <alignment horizontal="center" vertical="center" wrapText="1"/>
    </xf>
    <xf numFmtId="0" fontId="0" fillId="0" borderId="3" xfId="0" applyBorder="1"/>
    <xf numFmtId="0" fontId="0" fillId="0" borderId="0" xfId="0" applyBorder="1"/>
    <xf numFmtId="0" fontId="2" fillId="0" borderId="1" xfId="0" applyFont="1" applyBorder="1" applyAlignment="1">
      <alignment horizontal="center" vertical="center"/>
    </xf>
    <xf numFmtId="0" fontId="0" fillId="0" borderId="0" xfId="0"/>
    <xf numFmtId="0" fontId="1" fillId="0" borderId="1" xfId="0" applyFont="1" applyFill="1" applyBorder="1" applyAlignment="1">
      <alignment horizontal="center" vertical="center" wrapText="1"/>
    </xf>
    <xf numFmtId="0" fontId="0" fillId="0" borderId="0" xfId="0" applyAlignment="1">
      <alignment wrapText="1"/>
    </xf>
    <xf numFmtId="0" fontId="0" fillId="0" borderId="0" xfId="0" applyFont="1"/>
    <xf numFmtId="0" fontId="0" fillId="0" borderId="0" xfId="0" applyFont="1" applyAlignment="1"/>
    <xf numFmtId="0" fontId="9" fillId="0" borderId="0" xfId="0" applyFont="1"/>
    <xf numFmtId="0" fontId="10" fillId="0" borderId="0" xfId="0" applyFont="1" applyAlignment="1">
      <alignment vertical="center"/>
    </xf>
    <xf numFmtId="0" fontId="10" fillId="0" borderId="0" xfId="0" applyFont="1" applyBorder="1" applyAlignment="1">
      <alignment vertical="center"/>
    </xf>
    <xf numFmtId="0" fontId="13" fillId="0" borderId="5" xfId="0"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textRotation="90" wrapText="1" shrinkToFit="1"/>
    </xf>
    <xf numFmtId="0" fontId="0" fillId="0" borderId="0" xfId="0" applyBorder="1"/>
    <xf numFmtId="0" fontId="5" fillId="0" borderId="0" xfId="0" applyFont="1" applyBorder="1"/>
    <xf numFmtId="0" fontId="5" fillId="0" borderId="0" xfId="0" applyFont="1" applyBorder="1" applyAlignment="1"/>
    <xf numFmtId="0" fontId="16" fillId="2" borderId="0" xfId="0" applyFont="1" applyFill="1" applyBorder="1" applyAlignment="1">
      <alignment vertical="center" wrapText="1"/>
    </xf>
    <xf numFmtId="0" fontId="18" fillId="2" borderId="0" xfId="5" applyFont="1" applyFill="1" applyBorder="1" applyAlignment="1">
      <alignment vertical="center" wrapText="1"/>
    </xf>
    <xf numFmtId="0" fontId="19" fillId="0" borderId="0" xfId="0" applyFont="1"/>
    <xf numFmtId="0" fontId="20" fillId="0" borderId="0" xfId="0" applyFont="1"/>
    <xf numFmtId="0" fontId="11" fillId="0" borderId="0" xfId="0" applyFont="1" applyFill="1" applyBorder="1" applyAlignment="1">
      <alignment horizontal="center" vertical="center" wrapText="1"/>
    </xf>
    <xf numFmtId="0" fontId="0" fillId="0" borderId="0" xfId="0" applyBorder="1"/>
    <xf numFmtId="0" fontId="1" fillId="3" borderId="7" xfId="0" applyFont="1" applyFill="1" applyBorder="1" applyAlignment="1">
      <alignment horizontal="center" vertical="center" wrapText="1"/>
    </xf>
    <xf numFmtId="0" fontId="19" fillId="2" borderId="0" xfId="0" applyFont="1" applyFill="1"/>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wrapText="1" shrinkToFit="1"/>
    </xf>
    <xf numFmtId="0" fontId="21" fillId="3" borderId="2"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6" fillId="3" borderId="1"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4" fontId="22" fillId="3" borderId="1" xfId="0" applyNumberFormat="1" applyFont="1" applyFill="1" applyBorder="1" applyAlignment="1">
      <alignment horizontal="center" vertical="center" wrapText="1"/>
    </xf>
    <xf numFmtId="165" fontId="22" fillId="3" borderId="12" xfId="0" applyNumberFormat="1" applyFont="1" applyFill="1" applyBorder="1" applyAlignment="1" applyProtection="1">
      <alignment horizontal="center" vertical="center" wrapText="1"/>
      <protection locked="0"/>
    </xf>
    <xf numFmtId="165" fontId="24" fillId="3" borderId="6"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6" fillId="0" borderId="1" xfId="0" applyFont="1" applyBorder="1" applyAlignment="1">
      <alignment horizontal="center" vertical="center" wrapText="1"/>
    </xf>
    <xf numFmtId="0" fontId="27" fillId="0" borderId="0" xfId="0" applyFont="1"/>
    <xf numFmtId="0" fontId="22" fillId="2"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4" fontId="8" fillId="0" borderId="4" xfId="0" applyNumberFormat="1" applyFont="1" applyFill="1" applyBorder="1" applyAlignment="1">
      <alignment horizontal="center" vertical="center" wrapText="1"/>
    </xf>
    <xf numFmtId="0" fontId="0" fillId="0" borderId="0" xfId="0" applyFill="1"/>
    <xf numFmtId="165" fontId="6" fillId="0" borderId="1" xfId="0" applyNumberFormat="1" applyFont="1" applyBorder="1" applyAlignment="1">
      <alignment horizontal="center" vertical="center"/>
    </xf>
    <xf numFmtId="165" fontId="6"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165" fontId="6" fillId="2" borderId="1" xfId="0" applyNumberFormat="1" applyFont="1" applyFill="1" applyBorder="1" applyAlignment="1">
      <alignment horizontal="center" vertical="center"/>
    </xf>
    <xf numFmtId="0" fontId="5" fillId="0" borderId="8" xfId="0" applyFont="1" applyBorder="1" applyAlignment="1"/>
    <xf numFmtId="0" fontId="14" fillId="0" borderId="1" xfId="0" applyFont="1" applyBorder="1" applyAlignment="1">
      <alignment horizontal="center" vertical="center"/>
    </xf>
    <xf numFmtId="0" fontId="20" fillId="0" borderId="1" xfId="0" applyFont="1" applyBorder="1"/>
    <xf numFmtId="0" fontId="1" fillId="3" borderId="1" xfId="0" applyFont="1" applyFill="1" applyBorder="1" applyAlignment="1">
      <alignment horizontal="center" vertical="center" wrapText="1"/>
    </xf>
    <xf numFmtId="0" fontId="28" fillId="0" borderId="0" xfId="0" applyFont="1"/>
    <xf numFmtId="0" fontId="6" fillId="0" borderId="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4" fontId="22" fillId="0" borderId="1" xfId="0" applyNumberFormat="1" applyFont="1" applyFill="1" applyBorder="1" applyAlignment="1">
      <alignment horizontal="center" vertical="center" wrapText="1"/>
    </xf>
    <xf numFmtId="165" fontId="22" fillId="0" borderId="12" xfId="0" applyNumberFormat="1" applyFont="1" applyFill="1" applyBorder="1" applyAlignment="1" applyProtection="1">
      <alignment horizontal="center" vertical="center" wrapText="1"/>
      <protection locked="0"/>
    </xf>
    <xf numFmtId="165" fontId="24" fillId="0" borderId="6" xfId="0" applyNumberFormat="1" applyFont="1" applyFill="1" applyBorder="1" applyAlignment="1">
      <alignment horizontal="center" vertical="center" wrapText="1"/>
    </xf>
    <xf numFmtId="0" fontId="19" fillId="0" borderId="0" xfId="0" applyFont="1" applyFill="1"/>
    <xf numFmtId="0" fontId="22" fillId="0" borderId="6" xfId="0" applyFont="1" applyFill="1" applyBorder="1" applyAlignment="1">
      <alignment horizontal="center" vertical="center" wrapText="1"/>
    </xf>
    <xf numFmtId="0" fontId="6" fillId="0" borderId="1"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wrapText="1"/>
    </xf>
    <xf numFmtId="1" fontId="24" fillId="0" borderId="1" xfId="0" applyNumberFormat="1" applyFont="1" applyFill="1" applyBorder="1" applyAlignment="1">
      <alignment horizontal="center" vertical="center" wrapText="1"/>
    </xf>
    <xf numFmtId="1" fontId="24" fillId="2" borderId="1" xfId="0" applyNumberFormat="1" applyFont="1" applyFill="1" applyBorder="1" applyAlignment="1">
      <alignment horizontal="center" vertical="center" wrapText="1"/>
    </xf>
    <xf numFmtId="1" fontId="24" fillId="3"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pplyProtection="1">
      <alignment horizontal="center" vertical="center" wrapText="1"/>
    </xf>
    <xf numFmtId="1"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165" fontId="8" fillId="2" borderId="1" xfId="0" applyNumberFormat="1" applyFont="1" applyFill="1" applyBorder="1" applyAlignment="1">
      <alignment horizontal="center" vertical="center"/>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0" fillId="0" borderId="0" xfId="0" applyBorder="1"/>
    <xf numFmtId="0" fontId="8" fillId="0" borderId="13" xfId="0" applyFont="1" applyBorder="1" applyAlignment="1">
      <alignment horizontal="center" vertical="center" wrapText="1"/>
    </xf>
    <xf numFmtId="0" fontId="22" fillId="4" borderId="1"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0" fillId="0" borderId="0" xfId="0" applyBorder="1"/>
    <xf numFmtId="0" fontId="16" fillId="2" borderId="0" xfId="0" applyFont="1" applyFill="1" applyBorder="1" applyAlignment="1">
      <alignment horizontal="left" vertical="center" wrapText="1"/>
    </xf>
    <xf numFmtId="0" fontId="17" fillId="2" borderId="0" xfId="5" applyFont="1" applyFill="1" applyBorder="1" applyAlignment="1">
      <alignment horizontal="left" vertical="center" wrapText="1"/>
    </xf>
    <xf numFmtId="165" fontId="8" fillId="0" borderId="12" xfId="0" applyNumberFormat="1" applyFont="1" applyFill="1" applyBorder="1" applyAlignment="1">
      <alignment horizontal="center" vertical="center"/>
    </xf>
    <xf numFmtId="165" fontId="8" fillId="0" borderId="6" xfId="0" applyNumberFormat="1" applyFont="1" applyFill="1" applyBorder="1" applyAlignment="1">
      <alignment horizontal="center" vertical="center"/>
    </xf>
    <xf numFmtId="49"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xf>
    <xf numFmtId="49" fontId="8" fillId="2" borderId="12" xfId="0" applyNumberFormat="1" applyFont="1" applyFill="1" applyBorder="1" applyAlignment="1">
      <alignment horizontal="center" vertical="center" wrapText="1" shrinkToFit="1"/>
    </xf>
    <xf numFmtId="49" fontId="8" fillId="4" borderId="12" xfId="0" applyNumberFormat="1" applyFont="1" applyFill="1" applyBorder="1" applyAlignment="1">
      <alignment horizontal="center" vertical="center" wrapText="1"/>
    </xf>
    <xf numFmtId="49" fontId="8" fillId="4" borderId="12" xfId="0" applyNumberFormat="1" applyFont="1" applyFill="1" applyBorder="1" applyAlignment="1">
      <alignment horizontal="center" vertical="center" wrapText="1" shrinkToFit="1"/>
    </xf>
    <xf numFmtId="0" fontId="8" fillId="4" borderId="6" xfId="0" applyFont="1" applyFill="1" applyBorder="1" applyAlignment="1">
      <alignment horizontal="center" vertical="center" wrapText="1" shrinkToFit="1"/>
    </xf>
    <xf numFmtId="0" fontId="8" fillId="4" borderId="1" xfId="0" applyFont="1" applyFill="1" applyBorder="1" applyAlignment="1">
      <alignment horizontal="center" vertical="center" wrapText="1"/>
    </xf>
    <xf numFmtId="0" fontId="8" fillId="4" borderId="7" xfId="0"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 fontId="8" fillId="4" borderId="1" xfId="0" applyNumberFormat="1" applyFont="1" applyFill="1" applyBorder="1" applyAlignment="1">
      <alignment horizontal="center" vertical="center" wrapText="1"/>
    </xf>
    <xf numFmtId="165" fontId="22" fillId="0" borderId="1" xfId="0" applyNumberFormat="1" applyFont="1" applyFill="1" applyBorder="1" applyAlignment="1">
      <alignment horizontal="center" vertical="center"/>
    </xf>
    <xf numFmtId="0" fontId="8" fillId="0" borderId="13" xfId="0" applyFont="1" applyFill="1" applyBorder="1" applyAlignment="1">
      <alignment horizontal="center" vertical="center" wrapText="1"/>
    </xf>
    <xf numFmtId="49" fontId="8" fillId="4" borderId="1" xfId="0" applyNumberFormat="1" applyFont="1" applyFill="1" applyBorder="1" applyAlignment="1">
      <alignment horizontal="center" vertical="center" wrapText="1"/>
    </xf>
    <xf numFmtId="49" fontId="22" fillId="4" borderId="12" xfId="0" applyNumberFormat="1" applyFont="1" applyFill="1" applyBorder="1" applyAlignment="1">
      <alignment horizontal="center" vertical="center" wrapText="1"/>
    </xf>
    <xf numFmtId="0" fontId="22" fillId="4" borderId="6" xfId="0" applyFont="1" applyFill="1" applyBorder="1" applyAlignment="1">
      <alignment horizontal="center" vertical="center" wrapText="1"/>
    </xf>
    <xf numFmtId="4" fontId="22" fillId="4" borderId="1" xfId="0" applyNumberFormat="1" applyFont="1" applyFill="1" applyBorder="1" applyAlignment="1">
      <alignment horizontal="center" vertical="center" wrapText="1"/>
    </xf>
    <xf numFmtId="49" fontId="22" fillId="4"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xf>
    <xf numFmtId="4" fontId="22" fillId="0" borderId="1" xfId="0" applyNumberFormat="1"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6" xfId="0" applyFont="1" applyFill="1" applyBorder="1" applyAlignment="1" applyProtection="1">
      <alignment horizontal="center" vertical="center" wrapText="1"/>
    </xf>
    <xf numFmtId="0" fontId="8" fillId="2" borderId="6" xfId="0" applyFont="1" applyFill="1" applyBorder="1" applyAlignment="1">
      <alignment horizontal="center" vertical="center" wrapText="1"/>
    </xf>
    <xf numFmtId="4" fontId="8" fillId="2" borderId="4" xfId="0" applyNumberFormat="1" applyFont="1" applyFill="1" applyBorder="1" applyAlignment="1">
      <alignment horizontal="center" vertical="center" wrapText="1"/>
    </xf>
    <xf numFmtId="165" fontId="9" fillId="0" borderId="1" xfId="0" applyNumberFormat="1" applyFont="1" applyBorder="1" applyAlignment="1">
      <alignment vertical="center"/>
    </xf>
    <xf numFmtId="0" fontId="24" fillId="2" borderId="5" xfId="0"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0" fontId="0" fillId="0" borderId="1" xfId="0" applyBorder="1"/>
    <xf numFmtId="4" fontId="24" fillId="2"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8" fillId="0" borderId="2" xfId="0"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65" fontId="6" fillId="0" borderId="2" xfId="0" applyNumberFormat="1" applyFont="1" applyFill="1" applyBorder="1" applyAlignment="1">
      <alignment horizontal="center" vertical="center"/>
    </xf>
    <xf numFmtId="49" fontId="6" fillId="0" borderId="6" xfId="0" applyNumberFormat="1" applyFont="1" applyBorder="1" applyAlignment="1">
      <alignment horizontal="center" vertical="center" wrapText="1"/>
    </xf>
    <xf numFmtId="165" fontId="6" fillId="0" borderId="12" xfId="0" applyNumberFormat="1" applyFont="1" applyBorder="1" applyAlignment="1">
      <alignment horizontal="center" vertical="center"/>
    </xf>
    <xf numFmtId="165" fontId="6" fillId="2" borderId="6" xfId="0" applyNumberFormat="1" applyFont="1" applyFill="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xf>
    <xf numFmtId="165" fontId="6" fillId="0" borderId="6" xfId="0" applyNumberFormat="1" applyFont="1" applyBorder="1" applyAlignment="1">
      <alignment horizontal="center" vertical="center"/>
    </xf>
    <xf numFmtId="0" fontId="8" fillId="0" borderId="15" xfId="0" applyFont="1" applyBorder="1" applyAlignment="1">
      <alignment horizontal="center" vertical="center" wrapText="1"/>
    </xf>
    <xf numFmtId="0" fontId="8" fillId="0" borderId="1" xfId="0" applyFont="1" applyBorder="1" applyAlignment="1">
      <alignment horizontal="center" vertical="center" wrapText="1"/>
    </xf>
    <xf numFmtId="49" fontId="8" fillId="0" borderId="6" xfId="0" applyNumberFormat="1" applyFont="1" applyFill="1" applyBorder="1" applyAlignment="1" applyProtection="1">
      <alignment horizontal="center" vertical="center" wrapText="1"/>
    </xf>
    <xf numFmtId="0" fontId="22" fillId="0" borderId="1" xfId="0" applyFont="1" applyFill="1" applyBorder="1" applyAlignment="1">
      <alignment horizontal="center" vertical="center"/>
    </xf>
    <xf numFmtId="4" fontId="22" fillId="4" borderId="5" xfId="0" applyNumberFormat="1" applyFont="1" applyFill="1" applyBorder="1" applyAlignment="1">
      <alignment horizontal="center" vertical="center" wrapText="1"/>
    </xf>
    <xf numFmtId="165" fontId="22" fillId="4" borderId="1" xfId="0" applyNumberFormat="1" applyFont="1" applyFill="1" applyBorder="1" applyAlignment="1">
      <alignment horizontal="center" vertical="center" wrapText="1"/>
    </xf>
    <xf numFmtId="0" fontId="22" fillId="4" borderId="12" xfId="0" applyFont="1" applyFill="1" applyBorder="1" applyAlignment="1">
      <alignment horizontal="center" vertical="center" wrapText="1"/>
    </xf>
    <xf numFmtId="0" fontId="6" fillId="0" borderId="6" xfId="0" applyFont="1" applyBorder="1" applyAlignment="1">
      <alignment horizontal="center" vertical="center"/>
    </xf>
    <xf numFmtId="165" fontId="6" fillId="0" borderId="1" xfId="0" applyNumberFormat="1" applyFont="1" applyBorder="1" applyAlignment="1">
      <alignment vertical="center"/>
    </xf>
    <xf numFmtId="165" fontId="24" fillId="2" borderId="1" xfId="0" applyNumberFormat="1" applyFont="1" applyFill="1" applyBorder="1" applyAlignment="1" applyProtection="1">
      <alignment horizontal="center" vertical="center" wrapText="1"/>
      <protection locked="0"/>
    </xf>
    <xf numFmtId="49" fontId="24" fillId="2" borderId="6" xfId="0" applyNumberFormat="1" applyFont="1" applyFill="1" applyBorder="1" applyAlignment="1">
      <alignment horizontal="center" vertical="center" wrapText="1"/>
    </xf>
    <xf numFmtId="0" fontId="22" fillId="2" borderId="14" xfId="0"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4" fontId="22" fillId="0" borderId="4"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165" fontId="22" fillId="4" borderId="1" xfId="0" applyNumberFormat="1" applyFont="1" applyFill="1" applyBorder="1" applyAlignment="1" applyProtection="1">
      <alignment horizontal="center" vertical="center" wrapText="1"/>
      <protection locked="0"/>
    </xf>
    <xf numFmtId="0" fontId="27" fillId="0" borderId="1" xfId="0" applyFont="1" applyBorder="1"/>
    <xf numFmtId="0" fontId="5" fillId="0" borderId="1" xfId="0" applyFont="1" applyBorder="1"/>
    <xf numFmtId="49" fontId="6" fillId="2" borderId="1" xfId="0" applyNumberFormat="1" applyFont="1" applyFill="1" applyBorder="1" applyAlignment="1">
      <alignment horizontal="center" vertical="center" wrapText="1"/>
    </xf>
    <xf numFmtId="0" fontId="8" fillId="2" borderId="9" xfId="0" applyFont="1" applyFill="1" applyBorder="1" applyAlignment="1">
      <alignment horizontal="center" vertical="center" wrapText="1"/>
    </xf>
    <xf numFmtId="165" fontId="22" fillId="2" borderId="1"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28" fillId="0" borderId="0" xfId="0" applyFont="1" applyBorder="1"/>
    <xf numFmtId="0" fontId="30" fillId="2" borderId="0" xfId="0" applyFont="1" applyFill="1" applyBorder="1" applyAlignment="1">
      <alignment vertical="center" wrapText="1"/>
    </xf>
    <xf numFmtId="0" fontId="31" fillId="2" borderId="0" xfId="5" applyFont="1" applyFill="1" applyBorder="1" applyAlignment="1">
      <alignment vertical="center" wrapText="1"/>
    </xf>
    <xf numFmtId="0" fontId="32" fillId="0" borderId="0" xfId="0" applyFont="1" applyBorder="1"/>
    <xf numFmtId="0" fontId="34" fillId="0" borderId="1" xfId="0" applyFont="1" applyBorder="1"/>
    <xf numFmtId="0" fontId="35" fillId="3"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49" fontId="35" fillId="0" borderId="1" xfId="0" applyNumberFormat="1" applyFont="1" applyBorder="1" applyAlignment="1">
      <alignment horizontal="center" vertical="center"/>
    </xf>
    <xf numFmtId="0" fontId="35" fillId="0" borderId="1" xfId="0" applyFont="1" applyBorder="1" applyAlignment="1">
      <alignment horizontal="center" vertical="center"/>
    </xf>
    <xf numFmtId="49" fontId="35" fillId="4" borderId="1" xfId="0" applyNumberFormat="1" applyFont="1" applyFill="1" applyBorder="1" applyAlignment="1">
      <alignment horizontal="center" vertical="center" wrapText="1"/>
    </xf>
    <xf numFmtId="0" fontId="35" fillId="4" borderId="12" xfId="0" applyFont="1" applyFill="1" applyBorder="1" applyAlignment="1">
      <alignment horizontal="center" vertical="center" wrapText="1"/>
    </xf>
    <xf numFmtId="0" fontId="6" fillId="0" borderId="0" xfId="0" applyFont="1" applyBorder="1" applyAlignment="1">
      <alignment horizontal="left" vertical="center"/>
    </xf>
    <xf numFmtId="49" fontId="6" fillId="5" borderId="0" xfId="0" applyNumberFormat="1" applyFont="1" applyFill="1" applyAlignment="1" applyProtection="1">
      <alignment horizontal="left" vertical="top" wrapText="1"/>
    </xf>
    <xf numFmtId="0" fontId="6" fillId="0" borderId="0" xfId="0" applyFont="1" applyAlignment="1">
      <alignment horizontal="left"/>
    </xf>
    <xf numFmtId="0" fontId="36" fillId="2" borderId="0" xfId="0" applyNumberFormat="1" applyFont="1" applyFill="1" applyBorder="1" applyAlignment="1"/>
    <xf numFmtId="0" fontId="0" fillId="0" borderId="14" xfId="0" applyBorder="1"/>
    <xf numFmtId="0" fontId="22" fillId="0" borderId="14" xfId="0" applyFont="1" applyFill="1" applyBorder="1" applyAlignment="1">
      <alignment horizontal="center" vertical="center"/>
    </xf>
    <xf numFmtId="4" fontId="29" fillId="0" borderId="0" xfId="0" applyNumberFormat="1" applyFont="1"/>
    <xf numFmtId="4" fontId="22" fillId="6" borderId="5"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2" borderId="0" xfId="0" applyFill="1"/>
    <xf numFmtId="0" fontId="29" fillId="0" borderId="0" xfId="0" applyFont="1"/>
    <xf numFmtId="0" fontId="0" fillId="0" borderId="1" xfId="0" applyFill="1" applyBorder="1"/>
    <xf numFmtId="0" fontId="19" fillId="2" borderId="1" xfId="0" applyFont="1" applyFill="1" applyBorder="1"/>
    <xf numFmtId="0" fontId="19" fillId="0" borderId="1" xfId="0" applyFont="1" applyBorder="1"/>
    <xf numFmtId="0" fontId="0" fillId="0" borderId="1" xfId="0" applyBorder="1" applyAlignment="1">
      <alignment wrapText="1"/>
    </xf>
    <xf numFmtId="0" fontId="5" fillId="0" borderId="1" xfId="0" applyFont="1" applyBorder="1" applyAlignment="1">
      <alignment horizontal="center" vertical="center"/>
    </xf>
    <xf numFmtId="0" fontId="0" fillId="0" borderId="1" xfId="0" applyBorder="1" applyAlignment="1">
      <alignment horizontal="center" vertical="center"/>
    </xf>
    <xf numFmtId="9" fontId="0" fillId="0" borderId="0" xfId="0" applyNumberFormat="1"/>
    <xf numFmtId="0" fontId="0" fillId="2" borderId="1" xfId="0" applyFill="1" applyBorder="1"/>
    <xf numFmtId="0" fontId="19" fillId="0" borderId="1" xfId="0" applyFont="1" applyFill="1" applyBorder="1"/>
    <xf numFmtId="0" fontId="8" fillId="4" borderId="2" xfId="0" applyFont="1" applyFill="1" applyBorder="1" applyAlignment="1">
      <alignment horizontal="center" vertical="center" wrapText="1"/>
    </xf>
    <xf numFmtId="4" fontId="8" fillId="2" borderId="2" xfId="0" applyNumberFormat="1" applyFont="1" applyFill="1" applyBorder="1" applyAlignment="1">
      <alignment horizontal="center" vertical="center" wrapText="1"/>
    </xf>
    <xf numFmtId="165" fontId="22" fillId="2" borderId="2" xfId="0" applyNumberFormat="1" applyFont="1" applyFill="1" applyBorder="1" applyAlignment="1">
      <alignment horizontal="center" vertical="center" wrapText="1"/>
    </xf>
    <xf numFmtId="0" fontId="22" fillId="4"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0" borderId="0" xfId="0" applyFont="1" applyBorder="1" applyAlignment="1">
      <alignment horizontal="center" vertical="center" wrapText="1"/>
    </xf>
    <xf numFmtId="3" fontId="10" fillId="2" borderId="1" xfId="0" applyNumberFormat="1" applyFont="1" applyFill="1" applyBorder="1" applyAlignment="1">
      <alignment horizontal="center" vertical="center" wrapText="1"/>
    </xf>
    <xf numFmtId="165" fontId="6" fillId="0" borderId="6" xfId="0" applyNumberFormat="1" applyFont="1" applyBorder="1" applyAlignment="1">
      <alignment vertical="center"/>
    </xf>
    <xf numFmtId="0" fontId="24" fillId="2" borderId="14" xfId="0" applyFont="1" applyFill="1" applyBorder="1" applyAlignment="1">
      <alignment horizontal="center" vertical="center" wrapText="1"/>
    </xf>
    <xf numFmtId="10" fontId="29" fillId="0" borderId="0" xfId="0" applyNumberFormat="1" applyFont="1"/>
    <xf numFmtId="0" fontId="22" fillId="0" borderId="0" xfId="0" applyFont="1" applyFill="1" applyBorder="1" applyAlignment="1">
      <alignment horizontal="center" vertical="center"/>
    </xf>
    <xf numFmtId="4" fontId="29" fillId="0" borderId="0" xfId="0" applyNumberFormat="1" applyFont="1" applyBorder="1"/>
    <xf numFmtId="0" fontId="12" fillId="0" borderId="13" xfId="0" applyFont="1" applyFill="1" applyBorder="1" applyAlignment="1">
      <alignment horizontal="center" vertical="center" wrapText="1"/>
    </xf>
    <xf numFmtId="165" fontId="6" fillId="2" borderId="2" xfId="0" applyNumberFormat="1" applyFont="1" applyFill="1" applyBorder="1" applyAlignment="1">
      <alignment horizontal="center" vertical="center"/>
    </xf>
    <xf numFmtId="0" fontId="8" fillId="0" borderId="16" xfId="0" applyFont="1" applyBorder="1" applyAlignment="1">
      <alignment horizontal="center" vertical="center" wrapText="1"/>
    </xf>
    <xf numFmtId="0" fontId="8" fillId="0" borderId="5"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7" xfId="0" applyFont="1" applyFill="1" applyBorder="1" applyAlignment="1">
      <alignment horizontal="center" vertical="center" wrapText="1"/>
    </xf>
    <xf numFmtId="4" fontId="8" fillId="8" borderId="2"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4" fontId="13" fillId="0" borderId="2" xfId="0" applyNumberFormat="1" applyFont="1" applyFill="1" applyBorder="1" applyAlignment="1">
      <alignment horizontal="center" vertical="center" wrapText="1"/>
    </xf>
    <xf numFmtId="4" fontId="13" fillId="0" borderId="4" xfId="0" applyNumberFormat="1" applyFont="1" applyFill="1" applyBorder="1" applyAlignment="1">
      <alignment horizontal="center" vertical="center" wrapText="1"/>
    </xf>
    <xf numFmtId="0" fontId="13" fillId="0" borderId="5" xfId="0" applyFont="1" applyFill="1" applyBorder="1" applyAlignment="1">
      <alignment horizontal="center" vertical="center" wrapText="1" shrinkToFit="1"/>
    </xf>
    <xf numFmtId="0" fontId="13" fillId="0" borderId="6" xfId="0" applyFont="1" applyFill="1" applyBorder="1" applyAlignment="1">
      <alignment horizontal="center" vertical="center" wrapText="1" shrinkToFit="1"/>
    </xf>
    <xf numFmtId="49" fontId="13" fillId="0" borderId="7" xfId="0" applyNumberFormat="1" applyFont="1" applyFill="1" applyBorder="1" applyAlignment="1">
      <alignment horizontal="center" vertical="center" textRotation="90" wrapText="1"/>
    </xf>
    <xf numFmtId="49" fontId="13" fillId="0" borderId="10" xfId="0" applyNumberFormat="1" applyFont="1" applyFill="1" applyBorder="1" applyAlignment="1">
      <alignment horizontal="center" vertical="center" textRotation="90" wrapText="1"/>
    </xf>
    <xf numFmtId="49" fontId="13" fillId="0" borderId="11" xfId="0" applyNumberFormat="1" applyFont="1" applyFill="1" applyBorder="1" applyAlignment="1">
      <alignment horizontal="center" vertical="center" textRotation="90"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49" fontId="13" fillId="0" borderId="1" xfId="0" applyNumberFormat="1" applyFont="1" applyFill="1" applyBorder="1" applyAlignment="1">
      <alignment horizontal="center" vertical="center" textRotation="90"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5"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2" xfId="0" applyFont="1" applyFill="1" applyBorder="1" applyAlignment="1">
      <alignment horizontal="center" vertical="center" wrapText="1" shrinkToFit="1"/>
    </xf>
    <xf numFmtId="0" fontId="13" fillId="0" borderId="4" xfId="0" applyFont="1" applyFill="1" applyBorder="1" applyAlignment="1">
      <alignment horizontal="center" vertical="center" wrapText="1" shrinkToFi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0" fillId="0" borderId="0" xfId="0" applyBorder="1"/>
    <xf numFmtId="0" fontId="8" fillId="0" borderId="1" xfId="0" applyFont="1" applyFill="1" applyBorder="1" applyAlignment="1">
      <alignment vertical="center" wrapText="1"/>
    </xf>
    <xf numFmtId="0" fontId="16" fillId="2" borderId="1" xfId="0" applyFont="1" applyFill="1" applyBorder="1" applyAlignment="1">
      <alignment horizontal="left"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6" fillId="0" borderId="1" xfId="0" applyFont="1" applyBorder="1" applyAlignment="1">
      <alignment vertical="center"/>
    </xf>
    <xf numFmtId="0" fontId="17" fillId="2" borderId="1" xfId="5" applyFill="1" applyBorder="1" applyAlignment="1">
      <alignment horizontal="left" vertical="center" wrapText="1"/>
    </xf>
    <xf numFmtId="0" fontId="17" fillId="2" borderId="1" xfId="5" applyFont="1" applyFill="1" applyBorder="1" applyAlignment="1">
      <alignment horizontal="left" vertical="center" wrapText="1"/>
    </xf>
    <xf numFmtId="164" fontId="33" fillId="0" borderId="2" xfId="0" applyNumberFormat="1" applyFont="1" applyFill="1" applyBorder="1" applyAlignment="1">
      <alignment horizontal="center" vertical="center" wrapText="1"/>
    </xf>
    <xf numFmtId="164" fontId="33" fillId="0" borderId="3" xfId="0" applyNumberFormat="1" applyFont="1" applyFill="1" applyBorder="1" applyAlignment="1">
      <alignment horizontal="center" vertical="center" wrapText="1"/>
    </xf>
    <xf numFmtId="164" fontId="33" fillId="0" borderId="4" xfId="0" applyNumberFormat="1" applyFont="1" applyFill="1" applyBorder="1" applyAlignment="1">
      <alignment horizontal="center" vertical="center" wrapText="1"/>
    </xf>
    <xf numFmtId="0" fontId="38" fillId="0" borderId="0" xfId="0" applyFont="1" applyAlignment="1">
      <alignment horizontal="center"/>
    </xf>
    <xf numFmtId="0" fontId="37" fillId="0" borderId="0" xfId="0" applyFont="1" applyFill="1" applyAlignment="1">
      <alignment horizontal="left" vertical="center" wrapText="1"/>
    </xf>
    <xf numFmtId="0" fontId="11" fillId="0" borderId="0" xfId="0" applyFont="1" applyFill="1" applyBorder="1" applyAlignment="1">
      <alignment horizontal="center" vertical="center"/>
    </xf>
    <xf numFmtId="0" fontId="8" fillId="2" borderId="2" xfId="0" applyFont="1" applyFill="1" applyBorder="1" applyAlignment="1">
      <alignment horizontal="center" vertical="center" wrapText="1"/>
    </xf>
    <xf numFmtId="4" fontId="11" fillId="0" borderId="0" xfId="0" applyNumberFormat="1" applyFont="1" applyFill="1" applyAlignment="1">
      <alignment horizontal="center" vertical="center" wrapText="1"/>
    </xf>
    <xf numFmtId="4" fontId="0" fillId="0" borderId="0" xfId="0" applyNumberFormat="1"/>
  </cellXfs>
  <cellStyles count="6">
    <cellStyle name="Гиперссылка" xfId="5" builtinId="8"/>
    <cellStyle name="Обычный" xfId="0" builtinId="0"/>
    <cellStyle name="Обычный 2" xfId="2"/>
    <cellStyle name="Обычный 2 2 2" xfId="3"/>
    <cellStyle name="Обычный 3" xfId="4"/>
    <cellStyle name="Стиль 1" xfId="1"/>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6"/>
  <sheetViews>
    <sheetView tabSelected="1" view="pageBreakPreview" topLeftCell="A12" zoomScale="81" zoomScaleNormal="70" zoomScaleSheetLayoutView="81" workbookViewId="0">
      <selection activeCell="D77" sqref="D77"/>
    </sheetView>
  </sheetViews>
  <sheetFormatPr defaultRowHeight="15" customHeight="1" x14ac:dyDescent="0.25"/>
  <cols>
    <col min="1" max="1" width="4.5703125" customWidth="1"/>
    <col min="2" max="2" width="9.7109375" customWidth="1"/>
    <col min="3" max="3" width="12.7109375" customWidth="1"/>
    <col min="4" max="4" width="32.7109375" style="1" customWidth="1"/>
    <col min="5" max="5" width="25" customWidth="1"/>
    <col min="6" max="7" width="10.7109375" customWidth="1"/>
    <col min="8" max="8" width="11.28515625" customWidth="1"/>
    <col min="9" max="9" width="14.85546875" customWidth="1"/>
    <col min="10" max="10" width="15.85546875" customWidth="1"/>
    <col min="11" max="11" width="16.85546875" customWidth="1"/>
    <col min="12" max="12" width="16.42578125" customWidth="1"/>
    <col min="13" max="13" width="17.140625" style="5" customWidth="1"/>
    <col min="14" max="14" width="28.42578125" customWidth="1"/>
    <col min="15" max="15" width="9.85546875" style="8" customWidth="1"/>
    <col min="16" max="16" width="9.140625" style="61" hidden="1" customWidth="1"/>
    <col min="17" max="17" width="14.42578125" style="8" customWidth="1"/>
    <col min="18" max="18" width="12.140625" style="8" customWidth="1"/>
    <col min="19" max="19" width="19" hidden="1" customWidth="1"/>
    <col min="20" max="20" width="11.7109375" bestFit="1" customWidth="1"/>
    <col min="23" max="23" width="23.140625" customWidth="1"/>
  </cols>
  <sheetData>
    <row r="1" spans="1:22" s="11" customFormat="1" ht="15" customHeight="1" x14ac:dyDescent="0.25">
      <c r="D1" s="12"/>
      <c r="L1" s="13"/>
      <c r="M1" s="14"/>
      <c r="N1" s="15"/>
      <c r="O1" s="15"/>
      <c r="P1" s="61"/>
      <c r="Q1" s="15"/>
      <c r="R1" s="15"/>
    </row>
    <row r="2" spans="1:22" s="8" customFormat="1" ht="15" customHeight="1" x14ac:dyDescent="0.25">
      <c r="A2" s="245" t="s">
        <v>10</v>
      </c>
      <c r="B2" s="245"/>
      <c r="C2" s="245"/>
      <c r="D2" s="245"/>
      <c r="E2" s="245"/>
      <c r="F2" s="245"/>
      <c r="G2" s="245"/>
      <c r="H2" s="245"/>
      <c r="I2" s="245"/>
      <c r="J2" s="245"/>
      <c r="K2" s="245"/>
      <c r="L2" s="245"/>
      <c r="M2" s="245"/>
      <c r="N2" s="245"/>
      <c r="O2" s="245"/>
      <c r="P2" s="61"/>
      <c r="Q2" s="86"/>
      <c r="R2" s="86"/>
    </row>
    <row r="3" spans="1:22" s="8" customFormat="1" ht="15" customHeight="1" x14ac:dyDescent="0.25">
      <c r="A3" s="246" t="s">
        <v>48</v>
      </c>
      <c r="B3" s="246"/>
      <c r="C3" s="246"/>
      <c r="D3" s="246"/>
      <c r="E3" s="246"/>
      <c r="F3" s="246"/>
      <c r="G3" s="246"/>
      <c r="H3" s="246"/>
      <c r="I3" s="246"/>
      <c r="J3" s="246"/>
      <c r="K3" s="246"/>
      <c r="L3" s="246"/>
      <c r="M3" s="246"/>
      <c r="N3" s="246"/>
      <c r="O3" s="246"/>
      <c r="P3" s="164"/>
      <c r="Q3" s="87"/>
      <c r="R3" s="87"/>
      <c r="T3" s="19"/>
      <c r="U3" s="19"/>
      <c r="V3" s="19"/>
    </row>
    <row r="4" spans="1:22" s="8" customFormat="1" ht="15" customHeight="1" x14ac:dyDescent="0.25">
      <c r="A4" s="26"/>
      <c r="B4" s="26"/>
      <c r="C4" s="26"/>
      <c r="D4" s="26"/>
      <c r="E4" s="26"/>
      <c r="F4" s="26"/>
      <c r="G4" s="26"/>
      <c r="H4" s="26"/>
      <c r="I4" s="26"/>
      <c r="J4" s="26"/>
      <c r="K4" s="26"/>
      <c r="L4" s="26"/>
      <c r="M4" s="26"/>
      <c r="N4" s="26"/>
      <c r="O4" s="26"/>
      <c r="P4" s="164"/>
      <c r="Q4" s="87"/>
      <c r="R4" s="87"/>
      <c r="T4" s="27"/>
      <c r="U4" s="27"/>
      <c r="V4" s="27"/>
    </row>
    <row r="5" spans="1:22" s="8" customFormat="1" ht="15" customHeight="1" x14ac:dyDescent="0.25">
      <c r="A5" s="247"/>
      <c r="B5" s="247"/>
      <c r="C5" s="247"/>
      <c r="D5" s="247"/>
      <c r="E5" s="247"/>
      <c r="F5" s="247"/>
      <c r="G5" s="247"/>
      <c r="H5" s="247"/>
      <c r="I5" s="247"/>
      <c r="J5" s="247"/>
      <c r="K5" s="247"/>
      <c r="L5" s="247"/>
      <c r="M5" s="247"/>
      <c r="N5" s="247"/>
      <c r="O5" s="247"/>
      <c r="P5" s="164"/>
      <c r="Q5" s="88"/>
      <c r="R5" s="88"/>
      <c r="T5" s="19"/>
      <c r="U5" s="19"/>
      <c r="V5" s="19"/>
    </row>
    <row r="6" spans="1:22" s="8" customFormat="1" ht="15" customHeight="1" x14ac:dyDescent="0.25">
      <c r="A6" s="248" t="s">
        <v>11</v>
      </c>
      <c r="B6" s="248"/>
      <c r="C6" s="248"/>
      <c r="D6" s="248"/>
      <c r="E6" s="248"/>
      <c r="F6" s="248"/>
      <c r="G6" s="248"/>
      <c r="H6" s="249" t="s">
        <v>24</v>
      </c>
      <c r="I6" s="249"/>
      <c r="J6" s="249"/>
      <c r="K6" s="249"/>
      <c r="L6" s="249"/>
      <c r="M6" s="249"/>
      <c r="N6" s="249"/>
      <c r="O6" s="249"/>
      <c r="P6" s="165"/>
      <c r="Q6" s="94"/>
      <c r="R6" s="94"/>
      <c r="T6" s="22"/>
      <c r="U6" s="22"/>
      <c r="V6" s="19"/>
    </row>
    <row r="7" spans="1:22" s="8" customFormat="1" ht="15" customHeight="1" x14ac:dyDescent="0.25">
      <c r="A7" s="248" t="s">
        <v>12</v>
      </c>
      <c r="B7" s="248"/>
      <c r="C7" s="248"/>
      <c r="D7" s="248"/>
      <c r="E7" s="248"/>
      <c r="F7" s="248"/>
      <c r="G7" s="248"/>
      <c r="H7" s="249" t="s">
        <v>35</v>
      </c>
      <c r="I7" s="249"/>
      <c r="J7" s="249"/>
      <c r="K7" s="249"/>
      <c r="L7" s="249"/>
      <c r="M7" s="249"/>
      <c r="N7" s="249"/>
      <c r="O7" s="249"/>
      <c r="P7" s="165"/>
      <c r="Q7" s="94"/>
      <c r="R7" s="94"/>
      <c r="T7" s="22"/>
      <c r="U7" s="22"/>
      <c r="V7" s="19"/>
    </row>
    <row r="8" spans="1:22" s="8" customFormat="1" ht="15" customHeight="1" x14ac:dyDescent="0.25">
      <c r="A8" s="248" t="s">
        <v>13</v>
      </c>
      <c r="B8" s="248"/>
      <c r="C8" s="248"/>
      <c r="D8" s="248"/>
      <c r="E8" s="248"/>
      <c r="F8" s="248"/>
      <c r="G8" s="248"/>
      <c r="H8" s="249" t="s">
        <v>28</v>
      </c>
      <c r="I8" s="249"/>
      <c r="J8" s="249"/>
      <c r="K8" s="249"/>
      <c r="L8" s="249"/>
      <c r="M8" s="249"/>
      <c r="N8" s="249"/>
      <c r="O8" s="249"/>
      <c r="P8" s="165"/>
      <c r="Q8" s="94"/>
      <c r="R8" s="94"/>
      <c r="T8" s="22"/>
      <c r="U8" s="22"/>
      <c r="V8" s="19"/>
    </row>
    <row r="9" spans="1:22" s="8" customFormat="1" ht="15" customHeight="1" x14ac:dyDescent="0.25">
      <c r="A9" s="253" t="s">
        <v>14</v>
      </c>
      <c r="B9" s="253"/>
      <c r="C9" s="253"/>
      <c r="D9" s="253"/>
      <c r="E9" s="253"/>
      <c r="F9" s="253"/>
      <c r="G9" s="253"/>
      <c r="H9" s="254" t="s">
        <v>25</v>
      </c>
      <c r="I9" s="255"/>
      <c r="J9" s="255"/>
      <c r="K9" s="255"/>
      <c r="L9" s="255"/>
      <c r="M9" s="255"/>
      <c r="N9" s="255"/>
      <c r="O9" s="255"/>
      <c r="P9" s="166"/>
      <c r="Q9" s="95"/>
      <c r="R9" s="95"/>
      <c r="T9" s="23"/>
      <c r="U9" s="23"/>
      <c r="V9" s="19"/>
    </row>
    <row r="10" spans="1:22" s="8" customFormat="1" ht="15" customHeight="1" x14ac:dyDescent="0.25">
      <c r="A10" s="248" t="s">
        <v>15</v>
      </c>
      <c r="B10" s="248"/>
      <c r="C10" s="248"/>
      <c r="D10" s="248"/>
      <c r="E10" s="248"/>
      <c r="F10" s="248"/>
      <c r="G10" s="248"/>
      <c r="H10" s="249">
        <v>8602015464</v>
      </c>
      <c r="I10" s="249"/>
      <c r="J10" s="249"/>
      <c r="K10" s="249"/>
      <c r="L10" s="249"/>
      <c r="M10" s="249"/>
      <c r="N10" s="249"/>
      <c r="O10" s="249"/>
      <c r="P10" s="165"/>
      <c r="Q10" s="94"/>
      <c r="R10" s="94"/>
      <c r="T10" s="22"/>
      <c r="U10" s="22"/>
      <c r="V10" s="19"/>
    </row>
    <row r="11" spans="1:22" s="8" customFormat="1" ht="15" customHeight="1" x14ac:dyDescent="0.25">
      <c r="A11" s="248" t="s">
        <v>16</v>
      </c>
      <c r="B11" s="248"/>
      <c r="C11" s="248"/>
      <c r="D11" s="248"/>
      <c r="E11" s="248"/>
      <c r="F11" s="248"/>
      <c r="G11" s="248"/>
      <c r="H11" s="249">
        <v>860201001</v>
      </c>
      <c r="I11" s="249"/>
      <c r="J11" s="249"/>
      <c r="K11" s="249"/>
      <c r="L11" s="249"/>
      <c r="M11" s="249"/>
      <c r="N11" s="249"/>
      <c r="O11" s="249"/>
      <c r="P11" s="165"/>
      <c r="Q11" s="94"/>
      <c r="R11" s="94"/>
      <c r="T11" s="22"/>
      <c r="U11" s="22"/>
      <c r="V11" s="19"/>
    </row>
    <row r="12" spans="1:22" s="8" customFormat="1" ht="15" customHeight="1" x14ac:dyDescent="0.25">
      <c r="A12" s="248" t="s">
        <v>0</v>
      </c>
      <c r="B12" s="248"/>
      <c r="C12" s="248"/>
      <c r="D12" s="248"/>
      <c r="E12" s="248"/>
      <c r="F12" s="248"/>
      <c r="G12" s="248"/>
      <c r="H12" s="249">
        <v>71100000000</v>
      </c>
      <c r="I12" s="249"/>
      <c r="J12" s="249"/>
      <c r="K12" s="249"/>
      <c r="L12" s="249"/>
      <c r="M12" s="249"/>
      <c r="N12" s="249"/>
      <c r="O12" s="249"/>
      <c r="P12" s="165"/>
      <c r="Q12" s="94"/>
      <c r="R12" s="94"/>
      <c r="T12" s="22"/>
      <c r="U12" s="22"/>
      <c r="V12" s="19"/>
    </row>
    <row r="13" spans="1:22" s="2" customFormat="1" ht="15" customHeight="1" x14ac:dyDescent="0.2">
      <c r="A13" s="21"/>
      <c r="B13" s="21"/>
      <c r="C13" s="21"/>
      <c r="D13" s="21"/>
      <c r="E13" s="21"/>
      <c r="F13" s="21"/>
      <c r="G13" s="21"/>
      <c r="H13" s="21"/>
      <c r="I13" s="21"/>
      <c r="J13" s="21"/>
      <c r="K13" s="21"/>
      <c r="L13" s="21"/>
      <c r="M13" s="21"/>
      <c r="N13" s="21"/>
      <c r="O13" s="57"/>
      <c r="P13" s="167"/>
      <c r="Q13" s="21"/>
      <c r="R13" s="21"/>
      <c r="T13" s="20"/>
      <c r="U13" s="20"/>
      <c r="V13" s="20"/>
    </row>
    <row r="14" spans="1:22" ht="22.5" customHeight="1" x14ac:dyDescent="0.25">
      <c r="A14" s="230" t="s">
        <v>23</v>
      </c>
      <c r="B14" s="230" t="s">
        <v>19</v>
      </c>
      <c r="C14" s="230" t="s">
        <v>20</v>
      </c>
      <c r="D14" s="238" t="s">
        <v>4</v>
      </c>
      <c r="E14" s="239"/>
      <c r="F14" s="239"/>
      <c r="G14" s="239"/>
      <c r="H14" s="239"/>
      <c r="I14" s="239"/>
      <c r="J14" s="239"/>
      <c r="K14" s="239"/>
      <c r="L14" s="239"/>
      <c r="M14" s="240"/>
      <c r="N14" s="235" t="s">
        <v>18</v>
      </c>
      <c r="O14" s="225" t="s">
        <v>7</v>
      </c>
      <c r="P14" s="256" t="s">
        <v>53</v>
      </c>
      <c r="Q14" s="250" t="s">
        <v>60</v>
      </c>
      <c r="R14" s="250" t="s">
        <v>61</v>
      </c>
      <c r="T14" s="10"/>
    </row>
    <row r="15" spans="1:22" ht="28.5" customHeight="1" x14ac:dyDescent="0.25">
      <c r="A15" s="231"/>
      <c r="B15" s="231"/>
      <c r="C15" s="231"/>
      <c r="D15" s="230" t="s">
        <v>5</v>
      </c>
      <c r="E15" s="241" t="s">
        <v>8</v>
      </c>
      <c r="F15" s="228" t="s">
        <v>1</v>
      </c>
      <c r="G15" s="229"/>
      <c r="H15" s="226" t="s">
        <v>3</v>
      </c>
      <c r="I15" s="233" t="s">
        <v>6</v>
      </c>
      <c r="J15" s="234"/>
      <c r="K15" s="243" t="s">
        <v>38</v>
      </c>
      <c r="L15" s="236" t="s">
        <v>2</v>
      </c>
      <c r="M15" s="237"/>
      <c r="N15" s="235"/>
      <c r="O15" s="225"/>
      <c r="P15" s="257"/>
      <c r="Q15" s="251"/>
      <c r="R15" s="251"/>
    </row>
    <row r="16" spans="1:22" ht="192.75" customHeight="1" x14ac:dyDescent="0.25">
      <c r="A16" s="232"/>
      <c r="B16" s="232"/>
      <c r="C16" s="232"/>
      <c r="D16" s="231"/>
      <c r="E16" s="242"/>
      <c r="F16" s="18" t="s">
        <v>21</v>
      </c>
      <c r="G16" s="18" t="s">
        <v>9</v>
      </c>
      <c r="H16" s="227"/>
      <c r="I16" s="18" t="s">
        <v>22</v>
      </c>
      <c r="J16" s="18" t="s">
        <v>9</v>
      </c>
      <c r="K16" s="244"/>
      <c r="L16" s="16" t="s">
        <v>31</v>
      </c>
      <c r="M16" s="17" t="s">
        <v>27</v>
      </c>
      <c r="N16" s="235"/>
      <c r="O16" s="58" t="s">
        <v>17</v>
      </c>
      <c r="P16" s="258"/>
      <c r="Q16" s="252"/>
      <c r="R16" s="252"/>
      <c r="S16" s="195" t="s">
        <v>161</v>
      </c>
    </row>
    <row r="17" spans="1:19" s="25" customFormat="1" ht="27" customHeight="1" x14ac:dyDescent="0.2">
      <c r="A17" s="9">
        <v>1</v>
      </c>
      <c r="B17" s="9">
        <v>2</v>
      </c>
      <c r="C17" s="3">
        <v>3</v>
      </c>
      <c r="D17" s="3">
        <v>4</v>
      </c>
      <c r="E17" s="9">
        <v>5</v>
      </c>
      <c r="F17" s="4">
        <v>6</v>
      </c>
      <c r="G17" s="4">
        <v>7</v>
      </c>
      <c r="H17" s="3">
        <v>8</v>
      </c>
      <c r="I17" s="3">
        <v>9</v>
      </c>
      <c r="J17" s="9">
        <v>10</v>
      </c>
      <c r="K17" s="9">
        <v>11</v>
      </c>
      <c r="L17" s="7">
        <v>12</v>
      </c>
      <c r="M17" s="7">
        <v>13</v>
      </c>
      <c r="N17" s="9">
        <v>14</v>
      </c>
      <c r="O17" s="9">
        <v>15</v>
      </c>
      <c r="P17" s="168"/>
      <c r="Q17" s="9">
        <v>16</v>
      </c>
      <c r="R17" s="9">
        <v>17</v>
      </c>
      <c r="S17" s="59"/>
    </row>
    <row r="18" spans="1:19" s="8" customFormat="1" ht="20.45" customHeight="1" x14ac:dyDescent="0.25">
      <c r="A18" s="30"/>
      <c r="B18" s="30"/>
      <c r="C18" s="31"/>
      <c r="D18" s="32" t="s">
        <v>26</v>
      </c>
      <c r="E18" s="30"/>
      <c r="F18" s="28"/>
      <c r="G18" s="28"/>
      <c r="H18" s="31"/>
      <c r="I18" s="31"/>
      <c r="J18" s="30"/>
      <c r="K18" s="30"/>
      <c r="L18" s="33"/>
      <c r="M18" s="33"/>
      <c r="N18" s="30"/>
      <c r="O18" s="60"/>
      <c r="P18" s="169"/>
      <c r="Q18" s="60"/>
      <c r="R18" s="60"/>
      <c r="S18" s="125"/>
    </row>
    <row r="19" spans="1:19" s="190" customFormat="1" ht="60" hidden="1" customHeight="1" x14ac:dyDescent="0.25">
      <c r="A19" s="206" t="s">
        <v>66</v>
      </c>
      <c r="B19" s="205" t="s">
        <v>86</v>
      </c>
      <c r="C19" s="205" t="s">
        <v>87</v>
      </c>
      <c r="D19" s="207" t="s">
        <v>305</v>
      </c>
      <c r="E19" s="161" t="s">
        <v>151</v>
      </c>
      <c r="F19" s="44">
        <v>876</v>
      </c>
      <c r="G19" s="44" t="s">
        <v>33</v>
      </c>
      <c r="H19" s="44">
        <v>1</v>
      </c>
      <c r="I19" s="208">
        <v>71100000000</v>
      </c>
      <c r="J19" s="208" t="s">
        <v>34</v>
      </c>
      <c r="K19" s="202"/>
      <c r="L19" s="133"/>
      <c r="M19" s="203"/>
      <c r="N19" s="204" t="s">
        <v>55</v>
      </c>
      <c r="O19" s="110" t="s">
        <v>316</v>
      </c>
      <c r="P19" s="170"/>
      <c r="Q19" s="188" t="s">
        <v>54</v>
      </c>
      <c r="R19" s="189" t="s">
        <v>54</v>
      </c>
      <c r="S19" s="199"/>
    </row>
    <row r="20" spans="1:19" s="190" customFormat="1" ht="66" hidden="1" customHeight="1" x14ac:dyDescent="0.25">
      <c r="A20" s="206" t="s">
        <v>166</v>
      </c>
      <c r="B20" s="205" t="s">
        <v>41</v>
      </c>
      <c r="C20" s="205" t="s">
        <v>41</v>
      </c>
      <c r="D20" s="207" t="s">
        <v>168</v>
      </c>
      <c r="E20" s="161" t="s">
        <v>151</v>
      </c>
      <c r="F20" s="44">
        <v>876</v>
      </c>
      <c r="G20" s="44" t="s">
        <v>33</v>
      </c>
      <c r="H20" s="44">
        <v>1</v>
      </c>
      <c r="I20" s="208">
        <v>71100000000</v>
      </c>
      <c r="J20" s="208" t="s">
        <v>34</v>
      </c>
      <c r="K20" s="202"/>
      <c r="L20" s="133"/>
      <c r="M20" s="203"/>
      <c r="N20" s="204" t="s">
        <v>55</v>
      </c>
      <c r="O20" s="110" t="s">
        <v>316</v>
      </c>
      <c r="P20" s="170"/>
      <c r="Q20" s="188" t="s">
        <v>54</v>
      </c>
      <c r="R20" s="189" t="s">
        <v>54</v>
      </c>
      <c r="S20" s="199"/>
    </row>
    <row r="21" spans="1:19" s="190" customFormat="1" ht="66.75" hidden="1" customHeight="1" x14ac:dyDescent="0.25">
      <c r="A21" s="206" t="s">
        <v>167</v>
      </c>
      <c r="B21" s="205" t="s">
        <v>41</v>
      </c>
      <c r="C21" s="205" t="s">
        <v>41</v>
      </c>
      <c r="D21" s="207" t="s">
        <v>301</v>
      </c>
      <c r="E21" s="161" t="s">
        <v>151</v>
      </c>
      <c r="F21" s="44">
        <v>876</v>
      </c>
      <c r="G21" s="44" t="s">
        <v>33</v>
      </c>
      <c r="H21" s="44">
        <v>1</v>
      </c>
      <c r="I21" s="208">
        <v>71100000000</v>
      </c>
      <c r="J21" s="208" t="s">
        <v>34</v>
      </c>
      <c r="K21" s="202"/>
      <c r="L21" s="133"/>
      <c r="M21" s="203"/>
      <c r="N21" s="204" t="s">
        <v>55</v>
      </c>
      <c r="O21" s="110" t="s">
        <v>316</v>
      </c>
      <c r="P21" s="170"/>
      <c r="Q21" s="188" t="s">
        <v>54</v>
      </c>
      <c r="R21" s="189" t="s">
        <v>54</v>
      </c>
      <c r="S21" s="199"/>
    </row>
    <row r="22" spans="1:19" s="190" customFormat="1" ht="60" hidden="1" customHeight="1" x14ac:dyDescent="0.25">
      <c r="A22" s="206" t="s">
        <v>169</v>
      </c>
      <c r="B22" s="205" t="s">
        <v>170</v>
      </c>
      <c r="C22" s="205" t="s">
        <v>170</v>
      </c>
      <c r="D22" s="201" t="s">
        <v>171</v>
      </c>
      <c r="E22" s="161" t="s">
        <v>151</v>
      </c>
      <c r="F22" s="44">
        <v>876</v>
      </c>
      <c r="G22" s="44" t="s">
        <v>33</v>
      </c>
      <c r="H22" s="44">
        <v>1</v>
      </c>
      <c r="I22" s="105">
        <v>71100000000</v>
      </c>
      <c r="J22" s="105" t="s">
        <v>34</v>
      </c>
      <c r="K22" s="202">
        <v>258234493.21000001</v>
      </c>
      <c r="L22" s="133">
        <v>44136</v>
      </c>
      <c r="M22" s="203">
        <v>45261</v>
      </c>
      <c r="N22" s="204" t="s">
        <v>314</v>
      </c>
      <c r="O22" s="110" t="s">
        <v>316</v>
      </c>
      <c r="P22" s="170"/>
      <c r="Q22" s="188" t="s">
        <v>54</v>
      </c>
      <c r="R22" s="189" t="s">
        <v>54</v>
      </c>
      <c r="S22" s="199"/>
    </row>
    <row r="23" spans="1:19" s="190" customFormat="1" ht="51" hidden="1" x14ac:dyDescent="0.25">
      <c r="A23" s="206" t="s">
        <v>172</v>
      </c>
      <c r="B23" s="205" t="s">
        <v>173</v>
      </c>
      <c r="C23" s="205" t="s">
        <v>173</v>
      </c>
      <c r="D23" s="201" t="s">
        <v>174</v>
      </c>
      <c r="E23" s="161" t="s">
        <v>151</v>
      </c>
      <c r="F23" s="44">
        <v>876</v>
      </c>
      <c r="G23" s="44" t="s">
        <v>33</v>
      </c>
      <c r="H23" s="44">
        <v>1</v>
      </c>
      <c r="I23" s="105">
        <v>71100000000</v>
      </c>
      <c r="J23" s="105" t="s">
        <v>34</v>
      </c>
      <c r="K23" s="202">
        <v>44409960</v>
      </c>
      <c r="L23" s="133">
        <v>44136</v>
      </c>
      <c r="M23" s="203">
        <v>45261</v>
      </c>
      <c r="N23" s="204" t="s">
        <v>58</v>
      </c>
      <c r="O23" s="110" t="s">
        <v>316</v>
      </c>
      <c r="P23" s="170"/>
      <c r="Q23" s="188" t="s">
        <v>54</v>
      </c>
      <c r="R23" s="189" t="s">
        <v>54</v>
      </c>
      <c r="S23" s="199"/>
    </row>
    <row r="24" spans="1:19" s="190" customFormat="1" ht="63.75" hidden="1" customHeight="1" x14ac:dyDescent="0.25">
      <c r="A24" s="206" t="s">
        <v>175</v>
      </c>
      <c r="B24" s="205" t="s">
        <v>95</v>
      </c>
      <c r="C24" s="205" t="s">
        <v>95</v>
      </c>
      <c r="D24" s="201" t="s">
        <v>176</v>
      </c>
      <c r="E24" s="161" t="s">
        <v>151</v>
      </c>
      <c r="F24" s="44">
        <v>876</v>
      </c>
      <c r="G24" s="44" t="s">
        <v>33</v>
      </c>
      <c r="H24" s="44">
        <v>1</v>
      </c>
      <c r="I24" s="105">
        <v>71100000000</v>
      </c>
      <c r="J24" s="105" t="s">
        <v>34</v>
      </c>
      <c r="K24" s="202">
        <v>1795000</v>
      </c>
      <c r="L24" s="133">
        <v>44166</v>
      </c>
      <c r="M24" s="203">
        <v>44562</v>
      </c>
      <c r="N24" s="204" t="s">
        <v>59</v>
      </c>
      <c r="O24" s="110" t="s">
        <v>316</v>
      </c>
      <c r="P24" s="170"/>
      <c r="Q24" s="188" t="s">
        <v>54</v>
      </c>
      <c r="R24" s="189" t="s">
        <v>54</v>
      </c>
      <c r="S24" s="199" t="s">
        <v>56</v>
      </c>
    </row>
    <row r="25" spans="1:19" s="190" customFormat="1" ht="51" hidden="1" x14ac:dyDescent="0.25">
      <c r="A25" s="206" t="s">
        <v>177</v>
      </c>
      <c r="B25" s="205" t="s">
        <v>178</v>
      </c>
      <c r="C25" s="205" t="s">
        <v>178</v>
      </c>
      <c r="D25" s="201" t="s">
        <v>179</v>
      </c>
      <c r="E25" s="161" t="s">
        <v>151</v>
      </c>
      <c r="F25" s="44">
        <v>876</v>
      </c>
      <c r="G25" s="44" t="s">
        <v>33</v>
      </c>
      <c r="H25" s="44">
        <v>1</v>
      </c>
      <c r="I25" s="105">
        <v>71100000000</v>
      </c>
      <c r="J25" s="105" t="s">
        <v>34</v>
      </c>
      <c r="K25" s="202">
        <v>19070374.739999998</v>
      </c>
      <c r="L25" s="133">
        <v>43922</v>
      </c>
      <c r="M25" s="203">
        <v>44896</v>
      </c>
      <c r="N25" s="204" t="s">
        <v>36</v>
      </c>
      <c r="O25" s="110" t="s">
        <v>317</v>
      </c>
      <c r="P25" s="170"/>
      <c r="Q25" s="188" t="s">
        <v>54</v>
      </c>
      <c r="R25" s="189" t="s">
        <v>54</v>
      </c>
      <c r="S25" s="199" t="s">
        <v>56</v>
      </c>
    </row>
    <row r="26" spans="1:19" s="190" customFormat="1" ht="51" hidden="1" x14ac:dyDescent="0.25">
      <c r="A26" s="206" t="s">
        <v>180</v>
      </c>
      <c r="B26" s="205" t="s">
        <v>181</v>
      </c>
      <c r="C26" s="205" t="s">
        <v>181</v>
      </c>
      <c r="D26" s="201" t="s">
        <v>182</v>
      </c>
      <c r="E26" s="161" t="s">
        <v>151</v>
      </c>
      <c r="F26" s="44">
        <v>876</v>
      </c>
      <c r="G26" s="44" t="s">
        <v>33</v>
      </c>
      <c r="H26" s="44">
        <v>1</v>
      </c>
      <c r="I26" s="105">
        <v>71100000000</v>
      </c>
      <c r="J26" s="105" t="s">
        <v>34</v>
      </c>
      <c r="K26" s="202">
        <v>41801009.100000001</v>
      </c>
      <c r="L26" s="133">
        <v>44013</v>
      </c>
      <c r="M26" s="203">
        <v>44896</v>
      </c>
      <c r="N26" s="204" t="s">
        <v>36</v>
      </c>
      <c r="O26" s="110" t="s">
        <v>317</v>
      </c>
      <c r="P26" s="170"/>
      <c r="Q26" s="188" t="s">
        <v>54</v>
      </c>
      <c r="R26" s="189" t="s">
        <v>54</v>
      </c>
      <c r="S26" s="199" t="s">
        <v>56</v>
      </c>
    </row>
    <row r="27" spans="1:19" s="190" customFormat="1" ht="51" hidden="1" x14ac:dyDescent="0.25">
      <c r="A27" s="206" t="s">
        <v>183</v>
      </c>
      <c r="B27" s="205" t="s">
        <v>99</v>
      </c>
      <c r="C27" s="205" t="s">
        <v>184</v>
      </c>
      <c r="D27" s="201" t="s">
        <v>185</v>
      </c>
      <c r="E27" s="161" t="s">
        <v>151</v>
      </c>
      <c r="F27" s="44">
        <v>876</v>
      </c>
      <c r="G27" s="44" t="s">
        <v>33</v>
      </c>
      <c r="H27" s="44">
        <v>1</v>
      </c>
      <c r="I27" s="105">
        <v>71100000000</v>
      </c>
      <c r="J27" s="105" t="s">
        <v>34</v>
      </c>
      <c r="K27" s="202">
        <v>603823.4</v>
      </c>
      <c r="L27" s="133">
        <v>44105</v>
      </c>
      <c r="M27" s="203">
        <v>45261</v>
      </c>
      <c r="N27" s="204" t="s">
        <v>36</v>
      </c>
      <c r="O27" s="110" t="s">
        <v>317</v>
      </c>
      <c r="P27" s="170"/>
      <c r="Q27" s="188" t="s">
        <v>54</v>
      </c>
      <c r="R27" s="189" t="s">
        <v>54</v>
      </c>
      <c r="S27" s="199"/>
    </row>
    <row r="28" spans="1:19" s="190" customFormat="1" ht="51" hidden="1" x14ac:dyDescent="0.25">
      <c r="A28" s="206" t="s">
        <v>186</v>
      </c>
      <c r="B28" s="205" t="s">
        <v>187</v>
      </c>
      <c r="C28" s="205" t="s">
        <v>187</v>
      </c>
      <c r="D28" s="207" t="s">
        <v>302</v>
      </c>
      <c r="E28" s="161" t="s">
        <v>151</v>
      </c>
      <c r="F28" s="44">
        <v>876</v>
      </c>
      <c r="G28" s="44" t="s">
        <v>33</v>
      </c>
      <c r="H28" s="44">
        <v>1</v>
      </c>
      <c r="I28" s="105">
        <v>71100000000</v>
      </c>
      <c r="J28" s="105" t="s">
        <v>34</v>
      </c>
      <c r="K28" s="202"/>
      <c r="L28" s="133"/>
      <c r="M28" s="203"/>
      <c r="N28" s="204" t="s">
        <v>55</v>
      </c>
      <c r="O28" s="110" t="s">
        <v>316</v>
      </c>
      <c r="P28" s="170"/>
      <c r="Q28" s="188" t="s">
        <v>54</v>
      </c>
      <c r="R28" s="189" t="s">
        <v>54</v>
      </c>
      <c r="S28" s="199"/>
    </row>
    <row r="29" spans="1:19" s="190" customFormat="1" ht="51" hidden="1" x14ac:dyDescent="0.25">
      <c r="A29" s="206" t="s">
        <v>188</v>
      </c>
      <c r="B29" s="205" t="s">
        <v>103</v>
      </c>
      <c r="C29" s="205" t="s">
        <v>189</v>
      </c>
      <c r="D29" s="201" t="s">
        <v>190</v>
      </c>
      <c r="E29" s="161" t="s">
        <v>151</v>
      </c>
      <c r="F29" s="44">
        <v>876</v>
      </c>
      <c r="G29" s="44" t="s">
        <v>33</v>
      </c>
      <c r="H29" s="44">
        <v>1</v>
      </c>
      <c r="I29" s="105">
        <v>71100000000</v>
      </c>
      <c r="J29" s="105" t="s">
        <v>34</v>
      </c>
      <c r="K29" s="202">
        <v>1609920</v>
      </c>
      <c r="L29" s="133">
        <v>43770</v>
      </c>
      <c r="M29" s="203">
        <v>44896</v>
      </c>
      <c r="N29" s="204" t="s">
        <v>36</v>
      </c>
      <c r="O29" s="110" t="s">
        <v>317</v>
      </c>
      <c r="P29" s="170"/>
      <c r="Q29" s="188" t="s">
        <v>54</v>
      </c>
      <c r="R29" s="189" t="s">
        <v>54</v>
      </c>
      <c r="S29" s="199"/>
    </row>
    <row r="30" spans="1:19" s="190" customFormat="1" ht="51" hidden="1" x14ac:dyDescent="0.25">
      <c r="A30" s="206" t="s">
        <v>191</v>
      </c>
      <c r="B30" s="205" t="s">
        <v>192</v>
      </c>
      <c r="C30" s="205" t="s">
        <v>193</v>
      </c>
      <c r="D30" s="201" t="s">
        <v>194</v>
      </c>
      <c r="E30" s="161" t="s">
        <v>151</v>
      </c>
      <c r="F30" s="44">
        <v>876</v>
      </c>
      <c r="G30" s="44" t="s">
        <v>33</v>
      </c>
      <c r="H30" s="44">
        <v>1</v>
      </c>
      <c r="I30" s="105">
        <v>71100000000</v>
      </c>
      <c r="J30" s="105" t="s">
        <v>34</v>
      </c>
      <c r="K30" s="202">
        <v>1578600</v>
      </c>
      <c r="L30" s="133">
        <v>43770</v>
      </c>
      <c r="M30" s="203">
        <v>44896</v>
      </c>
      <c r="N30" s="204" t="s">
        <v>36</v>
      </c>
      <c r="O30" s="110" t="s">
        <v>317</v>
      </c>
      <c r="P30" s="170"/>
      <c r="Q30" s="188" t="s">
        <v>54</v>
      </c>
      <c r="R30" s="189" t="s">
        <v>54</v>
      </c>
      <c r="S30" s="199"/>
    </row>
    <row r="31" spans="1:19" s="190" customFormat="1" ht="51" hidden="1" x14ac:dyDescent="0.25">
      <c r="A31" s="206" t="s">
        <v>195</v>
      </c>
      <c r="B31" s="205" t="s">
        <v>196</v>
      </c>
      <c r="C31" s="205" t="s">
        <v>197</v>
      </c>
      <c r="D31" s="201" t="s">
        <v>198</v>
      </c>
      <c r="E31" s="161" t="s">
        <v>151</v>
      </c>
      <c r="F31" s="44">
        <v>876</v>
      </c>
      <c r="G31" s="44" t="s">
        <v>33</v>
      </c>
      <c r="H31" s="44">
        <v>1</v>
      </c>
      <c r="I31" s="105">
        <v>71100000000</v>
      </c>
      <c r="J31" s="105" t="s">
        <v>34</v>
      </c>
      <c r="K31" s="202">
        <v>16354216.35</v>
      </c>
      <c r="L31" s="133">
        <v>43770</v>
      </c>
      <c r="M31" s="203">
        <v>44896</v>
      </c>
      <c r="N31" s="204" t="s">
        <v>58</v>
      </c>
      <c r="O31" s="110" t="s">
        <v>316</v>
      </c>
      <c r="P31" s="170"/>
      <c r="Q31" s="188" t="s">
        <v>54</v>
      </c>
      <c r="R31" s="189" t="s">
        <v>54</v>
      </c>
      <c r="S31" s="199"/>
    </row>
    <row r="32" spans="1:19" s="190" customFormat="1" ht="51" hidden="1" x14ac:dyDescent="0.25">
      <c r="A32" s="206" t="s">
        <v>199</v>
      </c>
      <c r="B32" s="205" t="s">
        <v>103</v>
      </c>
      <c r="C32" s="205" t="s">
        <v>189</v>
      </c>
      <c r="D32" s="201" t="s">
        <v>200</v>
      </c>
      <c r="E32" s="161" t="s">
        <v>151</v>
      </c>
      <c r="F32" s="44">
        <v>876</v>
      </c>
      <c r="G32" s="44" t="s">
        <v>33</v>
      </c>
      <c r="H32" s="44">
        <v>1</v>
      </c>
      <c r="I32" s="105">
        <v>71100000000</v>
      </c>
      <c r="J32" s="105" t="s">
        <v>34</v>
      </c>
      <c r="K32" s="202">
        <v>2196000</v>
      </c>
      <c r="L32" s="133">
        <v>43770</v>
      </c>
      <c r="M32" s="203">
        <v>44896</v>
      </c>
      <c r="N32" s="204" t="s">
        <v>36</v>
      </c>
      <c r="O32" s="110" t="s">
        <v>317</v>
      </c>
      <c r="P32" s="170"/>
      <c r="Q32" s="188" t="s">
        <v>54</v>
      </c>
      <c r="R32" s="189" t="s">
        <v>54</v>
      </c>
      <c r="S32" s="199"/>
    </row>
    <row r="33" spans="1:19" s="190" customFormat="1" ht="63.75" hidden="1" x14ac:dyDescent="0.25">
      <c r="A33" s="206" t="s">
        <v>201</v>
      </c>
      <c r="B33" s="205" t="s">
        <v>103</v>
      </c>
      <c r="C33" s="205" t="s">
        <v>189</v>
      </c>
      <c r="D33" s="201" t="s">
        <v>128</v>
      </c>
      <c r="E33" s="161" t="s">
        <v>151</v>
      </c>
      <c r="F33" s="44">
        <v>876</v>
      </c>
      <c r="G33" s="44" t="s">
        <v>33</v>
      </c>
      <c r="H33" s="44">
        <v>1</v>
      </c>
      <c r="I33" s="105">
        <v>71100000000</v>
      </c>
      <c r="J33" s="105" t="s">
        <v>34</v>
      </c>
      <c r="K33" s="202">
        <v>864000</v>
      </c>
      <c r="L33" s="133">
        <v>43800</v>
      </c>
      <c r="M33" s="203">
        <v>44896</v>
      </c>
      <c r="N33" s="204" t="s">
        <v>36</v>
      </c>
      <c r="O33" s="110" t="s">
        <v>317</v>
      </c>
      <c r="P33" s="170"/>
      <c r="Q33" s="188" t="s">
        <v>54</v>
      </c>
      <c r="R33" s="189" t="s">
        <v>54</v>
      </c>
      <c r="S33" s="199"/>
    </row>
    <row r="34" spans="1:19" s="190" customFormat="1" ht="51" hidden="1" x14ac:dyDescent="0.25">
      <c r="A34" s="206" t="s">
        <v>202</v>
      </c>
      <c r="B34" s="205" t="s">
        <v>153</v>
      </c>
      <c r="C34" s="205" t="s">
        <v>153</v>
      </c>
      <c r="D34" s="201" t="s">
        <v>203</v>
      </c>
      <c r="E34" s="161" t="s">
        <v>151</v>
      </c>
      <c r="F34" s="44">
        <v>876</v>
      </c>
      <c r="G34" s="44" t="s">
        <v>33</v>
      </c>
      <c r="H34" s="44">
        <v>1</v>
      </c>
      <c r="I34" s="105">
        <v>71100000000</v>
      </c>
      <c r="J34" s="105" t="s">
        <v>34</v>
      </c>
      <c r="K34" s="202">
        <v>21240000</v>
      </c>
      <c r="L34" s="133">
        <v>43800</v>
      </c>
      <c r="M34" s="203">
        <v>44896</v>
      </c>
      <c r="N34" s="204" t="s">
        <v>58</v>
      </c>
      <c r="O34" s="110" t="s">
        <v>316</v>
      </c>
      <c r="P34" s="170"/>
      <c r="Q34" s="188" t="s">
        <v>54</v>
      </c>
      <c r="R34" s="189" t="s">
        <v>54</v>
      </c>
      <c r="S34" s="199"/>
    </row>
    <row r="35" spans="1:19" s="190" customFormat="1" ht="66.75" hidden="1" customHeight="1" x14ac:dyDescent="0.25">
      <c r="A35" s="206" t="s">
        <v>204</v>
      </c>
      <c r="B35" s="205" t="s">
        <v>205</v>
      </c>
      <c r="C35" s="205" t="s">
        <v>205</v>
      </c>
      <c r="D35" s="201" t="s">
        <v>206</v>
      </c>
      <c r="E35" s="161" t="s">
        <v>151</v>
      </c>
      <c r="F35" s="44">
        <v>876</v>
      </c>
      <c r="G35" s="44" t="s">
        <v>33</v>
      </c>
      <c r="H35" s="44">
        <v>1</v>
      </c>
      <c r="I35" s="105">
        <v>71100000000</v>
      </c>
      <c r="J35" s="105" t="s">
        <v>34</v>
      </c>
      <c r="K35" s="202">
        <v>4680000</v>
      </c>
      <c r="L35" s="133">
        <v>43770</v>
      </c>
      <c r="M35" s="203">
        <v>44896</v>
      </c>
      <c r="N35" s="204" t="s">
        <v>58</v>
      </c>
      <c r="O35" s="110" t="s">
        <v>316</v>
      </c>
      <c r="P35" s="170"/>
      <c r="Q35" s="188" t="s">
        <v>54</v>
      </c>
      <c r="R35" s="189" t="s">
        <v>54</v>
      </c>
      <c r="S35" s="199"/>
    </row>
    <row r="36" spans="1:19" s="190" customFormat="1" ht="51" hidden="1" x14ac:dyDescent="0.25">
      <c r="A36" s="206" t="s">
        <v>207</v>
      </c>
      <c r="B36" s="205" t="s">
        <v>208</v>
      </c>
      <c r="C36" s="205" t="s">
        <v>208</v>
      </c>
      <c r="D36" s="201" t="s">
        <v>209</v>
      </c>
      <c r="E36" s="161" t="s">
        <v>151</v>
      </c>
      <c r="F36" s="44">
        <v>876</v>
      </c>
      <c r="G36" s="44" t="s">
        <v>33</v>
      </c>
      <c r="H36" s="44">
        <v>1</v>
      </c>
      <c r="I36" s="105">
        <v>71100000000</v>
      </c>
      <c r="J36" s="105" t="s">
        <v>34</v>
      </c>
      <c r="K36" s="202">
        <v>5760000</v>
      </c>
      <c r="L36" s="133">
        <v>43771</v>
      </c>
      <c r="M36" s="203">
        <v>44896</v>
      </c>
      <c r="N36" s="204" t="s">
        <v>36</v>
      </c>
      <c r="O36" s="110" t="s">
        <v>317</v>
      </c>
      <c r="P36" s="170"/>
      <c r="Q36" s="188" t="s">
        <v>54</v>
      </c>
      <c r="R36" s="189" t="s">
        <v>54</v>
      </c>
      <c r="S36" s="199" t="s">
        <v>56</v>
      </c>
    </row>
    <row r="37" spans="1:19" s="190" customFormat="1" ht="63.75" hidden="1" x14ac:dyDescent="0.25">
      <c r="A37" s="206" t="s">
        <v>210</v>
      </c>
      <c r="B37" s="205" t="s">
        <v>189</v>
      </c>
      <c r="C37" s="205" t="s">
        <v>189</v>
      </c>
      <c r="D37" s="201" t="s">
        <v>211</v>
      </c>
      <c r="E37" s="161" t="s">
        <v>151</v>
      </c>
      <c r="F37" s="44">
        <v>876</v>
      </c>
      <c r="G37" s="44" t="s">
        <v>33</v>
      </c>
      <c r="H37" s="44">
        <v>1</v>
      </c>
      <c r="I37" s="105">
        <v>71100000000</v>
      </c>
      <c r="J37" s="105" t="s">
        <v>34</v>
      </c>
      <c r="K37" s="202">
        <v>2162000</v>
      </c>
      <c r="L37" s="133">
        <v>43772</v>
      </c>
      <c r="M37" s="203">
        <v>44896</v>
      </c>
      <c r="N37" s="204" t="s">
        <v>36</v>
      </c>
      <c r="O37" s="110" t="s">
        <v>317</v>
      </c>
      <c r="P37" s="170"/>
      <c r="Q37" s="188" t="s">
        <v>54</v>
      </c>
      <c r="R37" s="189" t="s">
        <v>54</v>
      </c>
      <c r="S37" s="199"/>
    </row>
    <row r="38" spans="1:19" s="190" customFormat="1" ht="51" hidden="1" x14ac:dyDescent="0.25">
      <c r="A38" s="206" t="s">
        <v>212</v>
      </c>
      <c r="B38" s="205" t="s">
        <v>103</v>
      </c>
      <c r="C38" s="205" t="s">
        <v>189</v>
      </c>
      <c r="D38" s="201" t="s">
        <v>213</v>
      </c>
      <c r="E38" s="161" t="s">
        <v>151</v>
      </c>
      <c r="F38" s="44">
        <v>876</v>
      </c>
      <c r="G38" s="44" t="s">
        <v>33</v>
      </c>
      <c r="H38" s="44">
        <v>1</v>
      </c>
      <c r="I38" s="105">
        <v>71100000000</v>
      </c>
      <c r="J38" s="105" t="s">
        <v>34</v>
      </c>
      <c r="K38" s="202">
        <v>2242800</v>
      </c>
      <c r="L38" s="133">
        <v>43773</v>
      </c>
      <c r="M38" s="203">
        <v>44896</v>
      </c>
      <c r="N38" s="204" t="s">
        <v>36</v>
      </c>
      <c r="O38" s="110" t="s">
        <v>317</v>
      </c>
      <c r="P38" s="170"/>
      <c r="Q38" s="188" t="s">
        <v>54</v>
      </c>
      <c r="R38" s="189" t="s">
        <v>54</v>
      </c>
      <c r="S38" s="199"/>
    </row>
    <row r="39" spans="1:19" s="190" customFormat="1" ht="63.75" hidden="1" x14ac:dyDescent="0.25">
      <c r="A39" s="206" t="s">
        <v>214</v>
      </c>
      <c r="B39" s="205" t="s">
        <v>150</v>
      </c>
      <c r="C39" s="205" t="s">
        <v>150</v>
      </c>
      <c r="D39" s="201" t="s">
        <v>215</v>
      </c>
      <c r="E39" s="161" t="s">
        <v>151</v>
      </c>
      <c r="F39" s="44">
        <v>876</v>
      </c>
      <c r="G39" s="44" t="s">
        <v>33</v>
      </c>
      <c r="H39" s="44">
        <v>1</v>
      </c>
      <c r="I39" s="105">
        <v>71100000000</v>
      </c>
      <c r="J39" s="105" t="s">
        <v>34</v>
      </c>
      <c r="K39" s="202">
        <v>7630773</v>
      </c>
      <c r="L39" s="133">
        <v>44317</v>
      </c>
      <c r="M39" s="203">
        <v>44897</v>
      </c>
      <c r="N39" s="204" t="s">
        <v>315</v>
      </c>
      <c r="O39" s="110" t="s">
        <v>316</v>
      </c>
      <c r="P39" s="170"/>
      <c r="Q39" s="188" t="s">
        <v>54</v>
      </c>
      <c r="R39" s="189" t="s">
        <v>54</v>
      </c>
      <c r="S39" s="199"/>
    </row>
    <row r="40" spans="1:19" s="190" customFormat="1" ht="63.75" hidden="1" x14ac:dyDescent="0.25">
      <c r="A40" s="206" t="s">
        <v>216</v>
      </c>
      <c r="B40" s="205" t="s">
        <v>178</v>
      </c>
      <c r="C40" s="205" t="s">
        <v>135</v>
      </c>
      <c r="D40" s="201" t="s">
        <v>217</v>
      </c>
      <c r="E40" s="161" t="s">
        <v>151</v>
      </c>
      <c r="F40" s="44">
        <v>876</v>
      </c>
      <c r="G40" s="44" t="s">
        <v>33</v>
      </c>
      <c r="H40" s="44">
        <v>1</v>
      </c>
      <c r="I40" s="105">
        <v>71100000000</v>
      </c>
      <c r="J40" s="105" t="s">
        <v>34</v>
      </c>
      <c r="K40" s="202">
        <v>2362550.4</v>
      </c>
      <c r="L40" s="133">
        <v>44228</v>
      </c>
      <c r="M40" s="203">
        <v>45263</v>
      </c>
      <c r="N40" s="204" t="s">
        <v>36</v>
      </c>
      <c r="O40" s="110" t="s">
        <v>317</v>
      </c>
      <c r="P40" s="170"/>
      <c r="Q40" s="188" t="s">
        <v>54</v>
      </c>
      <c r="R40" s="189" t="s">
        <v>54</v>
      </c>
      <c r="S40" s="199" t="s">
        <v>56</v>
      </c>
    </row>
    <row r="41" spans="1:19" s="190" customFormat="1" ht="51" hidden="1" x14ac:dyDescent="0.25">
      <c r="A41" s="206" t="s">
        <v>218</v>
      </c>
      <c r="B41" s="205" t="s">
        <v>178</v>
      </c>
      <c r="C41" s="205" t="s">
        <v>178</v>
      </c>
      <c r="D41" s="201" t="s">
        <v>219</v>
      </c>
      <c r="E41" s="161" t="s">
        <v>151</v>
      </c>
      <c r="F41" s="44">
        <v>876</v>
      </c>
      <c r="G41" s="44" t="s">
        <v>33</v>
      </c>
      <c r="H41" s="44">
        <v>1</v>
      </c>
      <c r="I41" s="105">
        <v>71100000000</v>
      </c>
      <c r="J41" s="105" t="s">
        <v>34</v>
      </c>
      <c r="K41" s="202">
        <v>612000</v>
      </c>
      <c r="L41" s="133">
        <v>44229</v>
      </c>
      <c r="M41" s="203">
        <v>45264</v>
      </c>
      <c r="N41" s="204" t="s">
        <v>36</v>
      </c>
      <c r="O41" s="110" t="s">
        <v>317</v>
      </c>
      <c r="P41" s="170"/>
      <c r="Q41" s="188" t="s">
        <v>54</v>
      </c>
      <c r="R41" s="189" t="s">
        <v>54</v>
      </c>
      <c r="S41" s="199" t="s">
        <v>56</v>
      </c>
    </row>
    <row r="42" spans="1:19" s="190" customFormat="1" ht="51" hidden="1" x14ac:dyDescent="0.25">
      <c r="A42" s="206" t="s">
        <v>220</v>
      </c>
      <c r="B42" s="205" t="s">
        <v>90</v>
      </c>
      <c r="C42" s="205" t="s">
        <v>221</v>
      </c>
      <c r="D42" s="201" t="s">
        <v>222</v>
      </c>
      <c r="E42" s="161" t="s">
        <v>151</v>
      </c>
      <c r="F42" s="44">
        <v>876</v>
      </c>
      <c r="G42" s="44" t="s">
        <v>33</v>
      </c>
      <c r="H42" s="44">
        <v>1</v>
      </c>
      <c r="I42" s="105">
        <v>71100000000</v>
      </c>
      <c r="J42" s="105" t="s">
        <v>34</v>
      </c>
      <c r="K42" s="202">
        <v>1908000</v>
      </c>
      <c r="L42" s="133">
        <v>44230</v>
      </c>
      <c r="M42" s="203">
        <v>45265</v>
      </c>
      <c r="N42" s="204" t="s">
        <v>36</v>
      </c>
      <c r="O42" s="110" t="s">
        <v>317</v>
      </c>
      <c r="P42" s="170"/>
      <c r="Q42" s="188" t="s">
        <v>54</v>
      </c>
      <c r="R42" s="189" t="s">
        <v>54</v>
      </c>
      <c r="S42" s="199" t="s">
        <v>56</v>
      </c>
    </row>
    <row r="43" spans="1:19" s="190" customFormat="1" ht="63.75" hidden="1" x14ac:dyDescent="0.25">
      <c r="A43" s="206" t="s">
        <v>223</v>
      </c>
      <c r="B43" s="205" t="s">
        <v>135</v>
      </c>
      <c r="C43" s="205" t="s">
        <v>135</v>
      </c>
      <c r="D43" s="201" t="s">
        <v>224</v>
      </c>
      <c r="E43" s="161" t="s">
        <v>151</v>
      </c>
      <c r="F43" s="44">
        <v>876</v>
      </c>
      <c r="G43" s="44" t="s">
        <v>33</v>
      </c>
      <c r="H43" s="44">
        <v>1</v>
      </c>
      <c r="I43" s="105">
        <v>71100000000</v>
      </c>
      <c r="J43" s="105" t="s">
        <v>34</v>
      </c>
      <c r="K43" s="202">
        <v>1827827863</v>
      </c>
      <c r="L43" s="133">
        <v>44231</v>
      </c>
      <c r="M43" s="203">
        <v>45266</v>
      </c>
      <c r="N43" s="204" t="s">
        <v>36</v>
      </c>
      <c r="O43" s="110" t="s">
        <v>317</v>
      </c>
      <c r="P43" s="170"/>
      <c r="Q43" s="188" t="s">
        <v>54</v>
      </c>
      <c r="R43" s="189" t="s">
        <v>54</v>
      </c>
      <c r="S43" s="199" t="s">
        <v>56</v>
      </c>
    </row>
    <row r="44" spans="1:19" s="190" customFormat="1" ht="51" hidden="1" x14ac:dyDescent="0.25">
      <c r="A44" s="206" t="s">
        <v>225</v>
      </c>
      <c r="B44" s="205" t="s">
        <v>226</v>
      </c>
      <c r="C44" s="205" t="s">
        <v>226</v>
      </c>
      <c r="D44" s="201" t="s">
        <v>227</v>
      </c>
      <c r="E44" s="161" t="s">
        <v>151</v>
      </c>
      <c r="F44" s="44">
        <v>876</v>
      </c>
      <c r="G44" s="44" t="s">
        <v>33</v>
      </c>
      <c r="H44" s="44">
        <v>1</v>
      </c>
      <c r="I44" s="105">
        <v>71100000000</v>
      </c>
      <c r="J44" s="105" t="s">
        <v>34</v>
      </c>
      <c r="K44" s="202">
        <v>490712.4</v>
      </c>
      <c r="L44" s="133">
        <v>44232</v>
      </c>
      <c r="M44" s="203">
        <v>45267</v>
      </c>
      <c r="N44" s="204" t="s">
        <v>36</v>
      </c>
      <c r="O44" s="110" t="s">
        <v>317</v>
      </c>
      <c r="P44" s="170"/>
      <c r="Q44" s="188" t="s">
        <v>54</v>
      </c>
      <c r="R44" s="189" t="s">
        <v>54</v>
      </c>
      <c r="S44" s="199" t="s">
        <v>56</v>
      </c>
    </row>
    <row r="45" spans="1:19" s="190" customFormat="1" ht="63.75" hidden="1" x14ac:dyDescent="0.25">
      <c r="A45" s="206" t="s">
        <v>228</v>
      </c>
      <c r="B45" s="205" t="s">
        <v>135</v>
      </c>
      <c r="C45" s="205" t="s">
        <v>135</v>
      </c>
      <c r="D45" s="201" t="s">
        <v>229</v>
      </c>
      <c r="E45" s="161" t="s">
        <v>151</v>
      </c>
      <c r="F45" s="44">
        <v>876</v>
      </c>
      <c r="G45" s="44" t="s">
        <v>33</v>
      </c>
      <c r="H45" s="44">
        <v>1</v>
      </c>
      <c r="I45" s="105">
        <v>71100000000</v>
      </c>
      <c r="J45" s="105" t="s">
        <v>34</v>
      </c>
      <c r="K45" s="202">
        <v>2473243.2000000002</v>
      </c>
      <c r="L45" s="133">
        <v>44233</v>
      </c>
      <c r="M45" s="203">
        <v>45268</v>
      </c>
      <c r="N45" s="204" t="s">
        <v>36</v>
      </c>
      <c r="O45" s="110" t="s">
        <v>317</v>
      </c>
      <c r="P45" s="170"/>
      <c r="Q45" s="188" t="s">
        <v>54</v>
      </c>
      <c r="R45" s="189" t="s">
        <v>54</v>
      </c>
      <c r="S45" s="199" t="s">
        <v>56</v>
      </c>
    </row>
    <row r="46" spans="1:19" s="190" customFormat="1" ht="76.5" hidden="1" x14ac:dyDescent="0.25">
      <c r="A46" s="206" t="s">
        <v>230</v>
      </c>
      <c r="B46" s="205" t="s">
        <v>142</v>
      </c>
      <c r="C46" s="205" t="s">
        <v>142</v>
      </c>
      <c r="D46" s="201" t="s">
        <v>231</v>
      </c>
      <c r="E46" s="161" t="s">
        <v>151</v>
      </c>
      <c r="F46" s="44">
        <v>876</v>
      </c>
      <c r="G46" s="44" t="s">
        <v>33</v>
      </c>
      <c r="H46" s="44">
        <v>1</v>
      </c>
      <c r="I46" s="105">
        <v>71100000000</v>
      </c>
      <c r="J46" s="105" t="s">
        <v>34</v>
      </c>
      <c r="K46" s="202">
        <v>234804384</v>
      </c>
      <c r="L46" s="133">
        <v>44234</v>
      </c>
      <c r="M46" s="203">
        <v>44904</v>
      </c>
      <c r="N46" s="204" t="s">
        <v>36</v>
      </c>
      <c r="O46" s="110" t="s">
        <v>317</v>
      </c>
      <c r="P46" s="170"/>
      <c r="Q46" s="188" t="s">
        <v>54</v>
      </c>
      <c r="R46" s="189" t="s">
        <v>54</v>
      </c>
      <c r="S46" s="199" t="s">
        <v>56</v>
      </c>
    </row>
    <row r="47" spans="1:19" s="190" customFormat="1" ht="63.75" hidden="1" x14ac:dyDescent="0.25">
      <c r="A47" s="206" t="s">
        <v>232</v>
      </c>
      <c r="B47" s="205" t="s">
        <v>82</v>
      </c>
      <c r="C47" s="205" t="s">
        <v>82</v>
      </c>
      <c r="D47" s="201" t="s">
        <v>233</v>
      </c>
      <c r="E47" s="161" t="s">
        <v>151</v>
      </c>
      <c r="F47" s="44">
        <v>876</v>
      </c>
      <c r="G47" s="44" t="s">
        <v>33</v>
      </c>
      <c r="H47" s="44">
        <v>1</v>
      </c>
      <c r="I47" s="105">
        <v>71100000000</v>
      </c>
      <c r="J47" s="105" t="s">
        <v>34</v>
      </c>
      <c r="K47" s="202">
        <v>786240</v>
      </c>
      <c r="L47" s="133">
        <v>44409</v>
      </c>
      <c r="M47" s="203">
        <v>45270</v>
      </c>
      <c r="N47" s="204" t="s">
        <v>36</v>
      </c>
      <c r="O47" s="110" t="s">
        <v>317</v>
      </c>
      <c r="P47" s="170"/>
      <c r="Q47" s="188" t="s">
        <v>54</v>
      </c>
      <c r="R47" s="189" t="s">
        <v>54</v>
      </c>
      <c r="S47" s="199"/>
    </row>
    <row r="48" spans="1:19" s="190" customFormat="1" ht="63.75" hidden="1" x14ac:dyDescent="0.25">
      <c r="A48" s="206" t="s">
        <v>234</v>
      </c>
      <c r="B48" s="205" t="s">
        <v>103</v>
      </c>
      <c r="C48" s="205" t="s">
        <v>189</v>
      </c>
      <c r="D48" s="201" t="s">
        <v>235</v>
      </c>
      <c r="E48" s="161" t="s">
        <v>151</v>
      </c>
      <c r="F48" s="44">
        <v>876</v>
      </c>
      <c r="G48" s="44" t="s">
        <v>33</v>
      </c>
      <c r="H48" s="44">
        <v>1</v>
      </c>
      <c r="I48" s="105">
        <v>71100000000</v>
      </c>
      <c r="J48" s="105" t="s">
        <v>34</v>
      </c>
      <c r="K48" s="202">
        <v>8683200</v>
      </c>
      <c r="L48" s="133">
        <v>44531</v>
      </c>
      <c r="M48" s="203">
        <v>45627</v>
      </c>
      <c r="N48" s="204" t="s">
        <v>36</v>
      </c>
      <c r="O48" s="110" t="s">
        <v>317</v>
      </c>
      <c r="P48" s="170"/>
      <c r="Q48" s="188" t="s">
        <v>54</v>
      </c>
      <c r="R48" s="189" t="s">
        <v>54</v>
      </c>
      <c r="S48" s="199"/>
    </row>
    <row r="49" spans="1:19" s="190" customFormat="1" ht="51" hidden="1" x14ac:dyDescent="0.25">
      <c r="A49" s="206" t="s">
        <v>236</v>
      </c>
      <c r="B49" s="205" t="s">
        <v>135</v>
      </c>
      <c r="C49" s="205" t="s">
        <v>135</v>
      </c>
      <c r="D49" s="201" t="s">
        <v>237</v>
      </c>
      <c r="E49" s="161" t="s">
        <v>151</v>
      </c>
      <c r="F49" s="44">
        <v>876</v>
      </c>
      <c r="G49" s="44" t="s">
        <v>33</v>
      </c>
      <c r="H49" s="44">
        <v>1</v>
      </c>
      <c r="I49" s="105">
        <v>71100000000</v>
      </c>
      <c r="J49" s="105" t="s">
        <v>34</v>
      </c>
      <c r="K49" s="202">
        <v>16068200.4</v>
      </c>
      <c r="L49" s="133">
        <v>44378</v>
      </c>
      <c r="M49" s="203">
        <v>45262</v>
      </c>
      <c r="N49" s="204" t="s">
        <v>36</v>
      </c>
      <c r="O49" s="110" t="s">
        <v>317</v>
      </c>
      <c r="P49" s="170"/>
      <c r="Q49" s="188" t="s">
        <v>54</v>
      </c>
      <c r="R49" s="189" t="s">
        <v>54</v>
      </c>
      <c r="S49" s="199" t="s">
        <v>56</v>
      </c>
    </row>
    <row r="50" spans="1:19" s="190" customFormat="1" ht="51" hidden="1" x14ac:dyDescent="0.25">
      <c r="A50" s="206" t="s">
        <v>238</v>
      </c>
      <c r="B50" s="205" t="s">
        <v>113</v>
      </c>
      <c r="C50" s="205" t="s">
        <v>114</v>
      </c>
      <c r="D50" s="201" t="s">
        <v>239</v>
      </c>
      <c r="E50" s="161" t="s">
        <v>151</v>
      </c>
      <c r="F50" s="44">
        <v>876</v>
      </c>
      <c r="G50" s="44" t="s">
        <v>33</v>
      </c>
      <c r="H50" s="44">
        <v>1</v>
      </c>
      <c r="I50" s="105">
        <v>71100000000</v>
      </c>
      <c r="J50" s="105" t="s">
        <v>34</v>
      </c>
      <c r="K50" s="202">
        <v>777600</v>
      </c>
      <c r="L50" s="133">
        <v>44348</v>
      </c>
      <c r="M50" s="203">
        <v>44713</v>
      </c>
      <c r="N50" s="204" t="s">
        <v>36</v>
      </c>
      <c r="O50" s="110" t="s">
        <v>317</v>
      </c>
      <c r="P50" s="170"/>
      <c r="Q50" s="188" t="s">
        <v>54</v>
      </c>
      <c r="R50" s="189" t="s">
        <v>54</v>
      </c>
      <c r="S50" s="199"/>
    </row>
    <row r="51" spans="1:19" s="190" customFormat="1" ht="51" hidden="1" x14ac:dyDescent="0.25">
      <c r="A51" s="206" t="s">
        <v>240</v>
      </c>
      <c r="B51" s="205" t="s">
        <v>45</v>
      </c>
      <c r="C51" s="205" t="s">
        <v>45</v>
      </c>
      <c r="D51" s="201" t="s">
        <v>241</v>
      </c>
      <c r="E51" s="161" t="s">
        <v>151</v>
      </c>
      <c r="F51" s="44">
        <v>876</v>
      </c>
      <c r="G51" s="44" t="s">
        <v>33</v>
      </c>
      <c r="H51" s="44">
        <v>1</v>
      </c>
      <c r="I51" s="105">
        <v>71100000000</v>
      </c>
      <c r="J51" s="105" t="s">
        <v>34</v>
      </c>
      <c r="K51" s="224">
        <v>200000</v>
      </c>
      <c r="L51" s="133">
        <v>44206</v>
      </c>
      <c r="M51" s="203">
        <v>44896</v>
      </c>
      <c r="N51" s="204" t="s">
        <v>36</v>
      </c>
      <c r="O51" s="110" t="s">
        <v>317</v>
      </c>
      <c r="P51" s="170"/>
      <c r="Q51" s="188" t="s">
        <v>54</v>
      </c>
      <c r="R51" s="189" t="s">
        <v>54</v>
      </c>
      <c r="S51" s="199"/>
    </row>
    <row r="52" spans="1:19" s="190" customFormat="1" ht="63.75" hidden="1" customHeight="1" x14ac:dyDescent="0.25">
      <c r="A52" s="206" t="s">
        <v>242</v>
      </c>
      <c r="B52" s="205" t="s">
        <v>150</v>
      </c>
      <c r="C52" s="205" t="s">
        <v>150</v>
      </c>
      <c r="D52" s="201" t="s">
        <v>243</v>
      </c>
      <c r="E52" s="161" t="s">
        <v>151</v>
      </c>
      <c r="F52" s="44">
        <v>876</v>
      </c>
      <c r="G52" s="44" t="s">
        <v>33</v>
      </c>
      <c r="H52" s="44">
        <v>1</v>
      </c>
      <c r="I52" s="105">
        <v>71100000000</v>
      </c>
      <c r="J52" s="105" t="s">
        <v>34</v>
      </c>
      <c r="K52" s="202" t="s">
        <v>299</v>
      </c>
      <c r="L52" s="133">
        <v>44378</v>
      </c>
      <c r="M52" s="203">
        <v>44774</v>
      </c>
      <c r="N52" s="204" t="s">
        <v>315</v>
      </c>
      <c r="O52" s="110" t="s">
        <v>316</v>
      </c>
      <c r="P52" s="170"/>
      <c r="Q52" s="188" t="s">
        <v>54</v>
      </c>
      <c r="R52" s="189" t="s">
        <v>54</v>
      </c>
      <c r="S52" s="199"/>
    </row>
    <row r="53" spans="1:19" s="190" customFormat="1" ht="87" hidden="1" customHeight="1" x14ac:dyDescent="0.25">
      <c r="A53" s="206" t="s">
        <v>244</v>
      </c>
      <c r="B53" s="205" t="s">
        <v>88</v>
      </c>
      <c r="C53" s="205" t="s">
        <v>88</v>
      </c>
      <c r="D53" s="201" t="s">
        <v>245</v>
      </c>
      <c r="E53" s="161" t="s">
        <v>151</v>
      </c>
      <c r="F53" s="44">
        <v>876</v>
      </c>
      <c r="G53" s="44" t="s">
        <v>33</v>
      </c>
      <c r="H53" s="44">
        <v>1</v>
      </c>
      <c r="I53" s="105">
        <v>71100000000</v>
      </c>
      <c r="J53" s="105" t="s">
        <v>34</v>
      </c>
      <c r="K53" s="202">
        <v>2469421.56</v>
      </c>
      <c r="L53" s="133">
        <v>44531</v>
      </c>
      <c r="M53" s="203">
        <v>44896</v>
      </c>
      <c r="N53" s="204" t="s">
        <v>315</v>
      </c>
      <c r="O53" s="110" t="s">
        <v>316</v>
      </c>
      <c r="P53" s="170"/>
      <c r="Q53" s="188" t="s">
        <v>54</v>
      </c>
      <c r="R53" s="189" t="s">
        <v>54</v>
      </c>
      <c r="S53" s="199"/>
    </row>
    <row r="54" spans="1:19" s="190" customFormat="1" ht="51" hidden="1" x14ac:dyDescent="0.25">
      <c r="A54" s="206" t="s">
        <v>246</v>
      </c>
      <c r="B54" s="205" t="s">
        <v>221</v>
      </c>
      <c r="C54" s="205" t="s">
        <v>247</v>
      </c>
      <c r="D54" s="201" t="s">
        <v>248</v>
      </c>
      <c r="E54" s="161" t="s">
        <v>151</v>
      </c>
      <c r="F54" s="44">
        <v>876</v>
      </c>
      <c r="G54" s="44" t="s">
        <v>33</v>
      </c>
      <c r="H54" s="44">
        <v>1</v>
      </c>
      <c r="I54" s="105">
        <v>71100000000</v>
      </c>
      <c r="J54" s="105" t="s">
        <v>34</v>
      </c>
      <c r="K54" s="202">
        <v>400000</v>
      </c>
      <c r="L54" s="133">
        <v>44531</v>
      </c>
      <c r="M54" s="203">
        <v>44896</v>
      </c>
      <c r="N54" s="204" t="s">
        <v>55</v>
      </c>
      <c r="O54" s="110" t="s">
        <v>316</v>
      </c>
      <c r="P54" s="170"/>
      <c r="Q54" s="188" t="s">
        <v>54</v>
      </c>
      <c r="R54" s="189" t="s">
        <v>54</v>
      </c>
      <c r="S54" s="199"/>
    </row>
    <row r="55" spans="1:19" s="190" customFormat="1" ht="63.75" hidden="1" x14ac:dyDescent="0.25">
      <c r="A55" s="206" t="s">
        <v>249</v>
      </c>
      <c r="B55" s="205" t="s">
        <v>250</v>
      </c>
      <c r="C55" s="205" t="s">
        <v>251</v>
      </c>
      <c r="D55" s="201" t="s">
        <v>252</v>
      </c>
      <c r="E55" s="161" t="s">
        <v>151</v>
      </c>
      <c r="F55" s="44">
        <v>876</v>
      </c>
      <c r="G55" s="44" t="s">
        <v>33</v>
      </c>
      <c r="H55" s="44">
        <v>1</v>
      </c>
      <c r="I55" s="105">
        <v>71100000000</v>
      </c>
      <c r="J55" s="105" t="s">
        <v>34</v>
      </c>
      <c r="K55" s="202">
        <v>6954730.7999999998</v>
      </c>
      <c r="L55" s="133">
        <v>44501</v>
      </c>
      <c r="M55" s="203">
        <v>44897</v>
      </c>
      <c r="N55" s="204" t="s">
        <v>315</v>
      </c>
      <c r="O55" s="110" t="s">
        <v>316</v>
      </c>
      <c r="P55" s="170"/>
      <c r="Q55" s="188" t="s">
        <v>54</v>
      </c>
      <c r="R55" s="189" t="s">
        <v>54</v>
      </c>
      <c r="S55" s="199"/>
    </row>
    <row r="56" spans="1:19" s="190" customFormat="1" ht="60" hidden="1" customHeight="1" x14ac:dyDescent="0.25">
      <c r="A56" s="206" t="s">
        <v>253</v>
      </c>
      <c r="B56" s="205" t="s">
        <v>75</v>
      </c>
      <c r="C56" s="205" t="s">
        <v>76</v>
      </c>
      <c r="D56" s="201" t="s">
        <v>254</v>
      </c>
      <c r="E56" s="161" t="s">
        <v>151</v>
      </c>
      <c r="F56" s="44">
        <v>876</v>
      </c>
      <c r="G56" s="44" t="s">
        <v>33</v>
      </c>
      <c r="H56" s="44">
        <v>1</v>
      </c>
      <c r="I56" s="105">
        <v>71100000000</v>
      </c>
      <c r="J56" s="105" t="s">
        <v>34</v>
      </c>
      <c r="K56" s="202">
        <v>1109118.5900000001</v>
      </c>
      <c r="L56" s="133">
        <v>44502</v>
      </c>
      <c r="M56" s="203">
        <v>44898</v>
      </c>
      <c r="N56" s="204" t="s">
        <v>59</v>
      </c>
      <c r="O56" s="110" t="s">
        <v>316</v>
      </c>
      <c r="P56" s="170"/>
      <c r="Q56" s="188" t="s">
        <v>54</v>
      </c>
      <c r="R56" s="189" t="s">
        <v>54</v>
      </c>
      <c r="S56" s="199"/>
    </row>
    <row r="57" spans="1:19" s="190" customFormat="1" ht="51" hidden="1" x14ac:dyDescent="0.25">
      <c r="A57" s="206" t="s">
        <v>255</v>
      </c>
      <c r="B57" s="205" t="s">
        <v>75</v>
      </c>
      <c r="C57" s="205" t="s">
        <v>76</v>
      </c>
      <c r="D57" s="201" t="s">
        <v>256</v>
      </c>
      <c r="E57" s="161" t="s">
        <v>151</v>
      </c>
      <c r="F57" s="44">
        <v>876</v>
      </c>
      <c r="G57" s="44" t="s">
        <v>33</v>
      </c>
      <c r="H57" s="44">
        <v>1</v>
      </c>
      <c r="I57" s="105">
        <v>71100000000</v>
      </c>
      <c r="J57" s="105" t="s">
        <v>34</v>
      </c>
      <c r="K57" s="202">
        <v>359012.5</v>
      </c>
      <c r="L57" s="133">
        <v>44503</v>
      </c>
      <c r="M57" s="203">
        <v>44899</v>
      </c>
      <c r="N57" s="204" t="s">
        <v>59</v>
      </c>
      <c r="O57" s="110" t="s">
        <v>316</v>
      </c>
      <c r="P57" s="170"/>
      <c r="Q57" s="188" t="s">
        <v>54</v>
      </c>
      <c r="R57" s="189" t="s">
        <v>54</v>
      </c>
      <c r="S57" s="199"/>
    </row>
    <row r="58" spans="1:19" s="190" customFormat="1" ht="63.75" hidden="1" x14ac:dyDescent="0.25">
      <c r="A58" s="206" t="s">
        <v>257</v>
      </c>
      <c r="B58" s="205" t="s">
        <v>75</v>
      </c>
      <c r="C58" s="205" t="s">
        <v>258</v>
      </c>
      <c r="D58" s="201" t="s">
        <v>259</v>
      </c>
      <c r="E58" s="161" t="s">
        <v>151</v>
      </c>
      <c r="F58" s="44">
        <v>876</v>
      </c>
      <c r="G58" s="44" t="s">
        <v>33</v>
      </c>
      <c r="H58" s="44">
        <v>1</v>
      </c>
      <c r="I58" s="105">
        <v>71100000000</v>
      </c>
      <c r="J58" s="105" t="s">
        <v>34</v>
      </c>
      <c r="K58" s="202">
        <v>360000</v>
      </c>
      <c r="L58" s="133">
        <v>44504</v>
      </c>
      <c r="M58" s="203">
        <v>44900</v>
      </c>
      <c r="N58" s="204" t="s">
        <v>59</v>
      </c>
      <c r="O58" s="110" t="s">
        <v>316</v>
      </c>
      <c r="P58" s="170"/>
      <c r="Q58" s="188" t="s">
        <v>54</v>
      </c>
      <c r="R58" s="189" t="s">
        <v>54</v>
      </c>
      <c r="S58" s="199"/>
    </row>
    <row r="59" spans="1:19" s="190" customFormat="1" ht="51" hidden="1" x14ac:dyDescent="0.25">
      <c r="A59" s="206" t="s">
        <v>260</v>
      </c>
      <c r="B59" s="205" t="s">
        <v>147</v>
      </c>
      <c r="C59" s="205" t="s">
        <v>148</v>
      </c>
      <c r="D59" s="201" t="s">
        <v>261</v>
      </c>
      <c r="E59" s="161" t="s">
        <v>151</v>
      </c>
      <c r="F59" s="44">
        <v>876</v>
      </c>
      <c r="G59" s="44" t="s">
        <v>33</v>
      </c>
      <c r="H59" s="44">
        <v>1</v>
      </c>
      <c r="I59" s="105">
        <v>71100000000</v>
      </c>
      <c r="J59" s="105" t="s">
        <v>34</v>
      </c>
      <c r="K59" s="202">
        <v>1620000</v>
      </c>
      <c r="L59" s="133">
        <v>44531</v>
      </c>
      <c r="M59" s="203">
        <v>44901</v>
      </c>
      <c r="N59" s="204" t="s">
        <v>36</v>
      </c>
      <c r="O59" s="110" t="s">
        <v>317</v>
      </c>
      <c r="P59" s="170"/>
      <c r="Q59" s="188" t="s">
        <v>54</v>
      </c>
      <c r="R59" s="189" t="s">
        <v>54</v>
      </c>
      <c r="S59" s="199"/>
    </row>
    <row r="60" spans="1:19" s="190" customFormat="1" ht="127.5" hidden="1" x14ac:dyDescent="0.25">
      <c r="A60" s="206" t="s">
        <v>262</v>
      </c>
      <c r="B60" s="205" t="s">
        <v>263</v>
      </c>
      <c r="C60" s="205" t="s">
        <v>263</v>
      </c>
      <c r="D60" s="201" t="s">
        <v>264</v>
      </c>
      <c r="E60" s="161" t="s">
        <v>151</v>
      </c>
      <c r="F60" s="44">
        <v>876</v>
      </c>
      <c r="G60" s="44" t="s">
        <v>33</v>
      </c>
      <c r="H60" s="44">
        <v>1</v>
      </c>
      <c r="I60" s="105">
        <v>71100000000</v>
      </c>
      <c r="J60" s="105" t="s">
        <v>34</v>
      </c>
      <c r="K60" s="202">
        <v>4290000</v>
      </c>
      <c r="L60" s="133">
        <v>44504</v>
      </c>
      <c r="M60" s="203">
        <v>45267</v>
      </c>
      <c r="N60" s="204" t="s">
        <v>58</v>
      </c>
      <c r="O60" s="110" t="s">
        <v>316</v>
      </c>
      <c r="P60" s="170"/>
      <c r="Q60" s="188" t="s">
        <v>54</v>
      </c>
      <c r="R60" s="189" t="s">
        <v>54</v>
      </c>
      <c r="S60" s="199"/>
    </row>
    <row r="61" spans="1:19" s="190" customFormat="1" ht="89.25" hidden="1" x14ac:dyDescent="0.25">
      <c r="A61" s="206" t="s">
        <v>265</v>
      </c>
      <c r="B61" s="205" t="s">
        <v>113</v>
      </c>
      <c r="C61" s="205" t="s">
        <v>114</v>
      </c>
      <c r="D61" s="201" t="s">
        <v>266</v>
      </c>
      <c r="E61" s="161" t="s">
        <v>151</v>
      </c>
      <c r="F61" s="44">
        <v>876</v>
      </c>
      <c r="G61" s="44" t="s">
        <v>33</v>
      </c>
      <c r="H61" s="44">
        <v>1</v>
      </c>
      <c r="I61" s="105">
        <v>71100000000</v>
      </c>
      <c r="J61" s="105" t="s">
        <v>34</v>
      </c>
      <c r="K61" s="202">
        <v>1477440</v>
      </c>
      <c r="L61" s="133">
        <v>44531</v>
      </c>
      <c r="M61" s="203">
        <v>45627</v>
      </c>
      <c r="N61" s="204" t="s">
        <v>36</v>
      </c>
      <c r="O61" s="110" t="s">
        <v>317</v>
      </c>
      <c r="P61" s="170"/>
      <c r="Q61" s="188" t="s">
        <v>54</v>
      </c>
      <c r="R61" s="189" t="s">
        <v>54</v>
      </c>
      <c r="S61" s="199"/>
    </row>
    <row r="62" spans="1:19" s="190" customFormat="1" ht="51" hidden="1" x14ac:dyDescent="0.25">
      <c r="A62" s="206" t="s">
        <v>267</v>
      </c>
      <c r="B62" s="205" t="s">
        <v>268</v>
      </c>
      <c r="C62" s="205" t="s">
        <v>268</v>
      </c>
      <c r="D62" s="201" t="s">
        <v>269</v>
      </c>
      <c r="E62" s="161" t="s">
        <v>151</v>
      </c>
      <c r="F62" s="44">
        <v>876</v>
      </c>
      <c r="G62" s="44" t="s">
        <v>33</v>
      </c>
      <c r="H62" s="44">
        <v>1</v>
      </c>
      <c r="I62" s="105">
        <v>71100000000</v>
      </c>
      <c r="J62" s="105" t="s">
        <v>34</v>
      </c>
      <c r="K62" s="202">
        <v>5000000</v>
      </c>
      <c r="L62" s="133">
        <v>44470</v>
      </c>
      <c r="M62" s="203">
        <v>44896</v>
      </c>
      <c r="N62" s="204" t="s">
        <v>36</v>
      </c>
      <c r="O62" s="110" t="s">
        <v>317</v>
      </c>
      <c r="P62" s="170"/>
      <c r="Q62" s="188" t="s">
        <v>54</v>
      </c>
      <c r="R62" s="189" t="s">
        <v>54</v>
      </c>
      <c r="S62" s="199"/>
    </row>
    <row r="63" spans="1:19" s="190" customFormat="1" ht="63.75" hidden="1" customHeight="1" x14ac:dyDescent="0.25">
      <c r="A63" s="206" t="s">
        <v>270</v>
      </c>
      <c r="B63" s="205" t="s">
        <v>150</v>
      </c>
      <c r="C63" s="205" t="s">
        <v>150</v>
      </c>
      <c r="D63" s="201" t="s">
        <v>271</v>
      </c>
      <c r="E63" s="161" t="s">
        <v>151</v>
      </c>
      <c r="F63" s="44">
        <v>876</v>
      </c>
      <c r="G63" s="44" t="s">
        <v>33</v>
      </c>
      <c r="H63" s="44">
        <v>1</v>
      </c>
      <c r="I63" s="105">
        <v>71100000000</v>
      </c>
      <c r="J63" s="105" t="s">
        <v>34</v>
      </c>
      <c r="K63" s="202">
        <v>5564976</v>
      </c>
      <c r="L63" s="133">
        <v>44471</v>
      </c>
      <c r="M63" s="203">
        <v>44743</v>
      </c>
      <c r="N63" s="204" t="s">
        <v>36</v>
      </c>
      <c r="O63" s="110" t="s">
        <v>317</v>
      </c>
      <c r="P63" s="170"/>
      <c r="Q63" s="188" t="s">
        <v>54</v>
      </c>
      <c r="R63" s="189" t="s">
        <v>54</v>
      </c>
      <c r="S63" s="199"/>
    </row>
    <row r="64" spans="1:19" s="190" customFormat="1" ht="89.25" hidden="1" x14ac:dyDescent="0.25">
      <c r="A64" s="206" t="s">
        <v>272</v>
      </c>
      <c r="B64" s="205" t="s">
        <v>273</v>
      </c>
      <c r="C64" s="205" t="s">
        <v>274</v>
      </c>
      <c r="D64" s="201" t="s">
        <v>275</v>
      </c>
      <c r="E64" s="161" t="s">
        <v>151</v>
      </c>
      <c r="F64" s="44">
        <v>876</v>
      </c>
      <c r="G64" s="44" t="s">
        <v>33</v>
      </c>
      <c r="H64" s="44">
        <v>1</v>
      </c>
      <c r="I64" s="105">
        <v>71100000000</v>
      </c>
      <c r="J64" s="105" t="s">
        <v>34</v>
      </c>
      <c r="K64" s="202">
        <v>948514</v>
      </c>
      <c r="L64" s="133">
        <v>44501</v>
      </c>
      <c r="M64" s="203">
        <v>44744</v>
      </c>
      <c r="N64" s="204" t="s">
        <v>58</v>
      </c>
      <c r="O64" s="110" t="s">
        <v>316</v>
      </c>
      <c r="P64" s="170"/>
      <c r="Q64" s="188" t="s">
        <v>54</v>
      </c>
      <c r="R64" s="189" t="s">
        <v>54</v>
      </c>
      <c r="S64" s="199"/>
    </row>
    <row r="65" spans="1:19" s="190" customFormat="1" ht="51" hidden="1" x14ac:dyDescent="0.25">
      <c r="A65" s="206" t="s">
        <v>276</v>
      </c>
      <c r="B65" s="205" t="s">
        <v>92</v>
      </c>
      <c r="C65" s="205" t="s">
        <v>92</v>
      </c>
      <c r="D65" s="201" t="s">
        <v>277</v>
      </c>
      <c r="E65" s="161" t="s">
        <v>151</v>
      </c>
      <c r="F65" s="44">
        <v>876</v>
      </c>
      <c r="G65" s="44" t="s">
        <v>33</v>
      </c>
      <c r="H65" s="44">
        <v>1</v>
      </c>
      <c r="I65" s="105">
        <v>71100000000</v>
      </c>
      <c r="J65" s="105" t="s">
        <v>34</v>
      </c>
      <c r="K65" s="202">
        <v>37459368</v>
      </c>
      <c r="L65" s="133">
        <v>44348</v>
      </c>
      <c r="M65" s="203">
        <v>44896</v>
      </c>
      <c r="N65" s="204" t="s">
        <v>58</v>
      </c>
      <c r="O65" s="110" t="s">
        <v>316</v>
      </c>
      <c r="P65" s="170"/>
      <c r="Q65" s="188" t="s">
        <v>54</v>
      </c>
      <c r="R65" s="189" t="s">
        <v>54</v>
      </c>
      <c r="S65" s="199"/>
    </row>
    <row r="66" spans="1:19" s="190" customFormat="1" ht="51" hidden="1" x14ac:dyDescent="0.25">
      <c r="A66" s="206" t="s">
        <v>278</v>
      </c>
      <c r="B66" s="205" t="s">
        <v>135</v>
      </c>
      <c r="C66" s="205" t="s">
        <v>135</v>
      </c>
      <c r="D66" s="201" t="s">
        <v>279</v>
      </c>
      <c r="E66" s="161" t="s">
        <v>151</v>
      </c>
      <c r="F66" s="44">
        <v>876</v>
      </c>
      <c r="G66" s="44" t="s">
        <v>33</v>
      </c>
      <c r="H66" s="44">
        <v>1</v>
      </c>
      <c r="I66" s="105">
        <v>71100000000</v>
      </c>
      <c r="J66" s="105" t="s">
        <v>34</v>
      </c>
      <c r="K66" s="202">
        <v>2446831000</v>
      </c>
      <c r="L66" s="133">
        <v>44197</v>
      </c>
      <c r="M66" s="203">
        <v>45262</v>
      </c>
      <c r="N66" s="204" t="s">
        <v>36</v>
      </c>
      <c r="O66" s="110" t="s">
        <v>317</v>
      </c>
      <c r="P66" s="170"/>
      <c r="Q66" s="188" t="s">
        <v>54</v>
      </c>
      <c r="R66" s="189" t="s">
        <v>54</v>
      </c>
      <c r="S66" s="199"/>
    </row>
    <row r="67" spans="1:19" s="190" customFormat="1" ht="51" hidden="1" x14ac:dyDescent="0.25">
      <c r="A67" s="206" t="s">
        <v>280</v>
      </c>
      <c r="B67" s="205" t="s">
        <v>281</v>
      </c>
      <c r="C67" s="205" t="s">
        <v>282</v>
      </c>
      <c r="D67" s="201" t="s">
        <v>283</v>
      </c>
      <c r="E67" s="161" t="s">
        <v>151</v>
      </c>
      <c r="F67" s="44">
        <v>876</v>
      </c>
      <c r="G67" s="44" t="s">
        <v>33</v>
      </c>
      <c r="H67" s="44">
        <v>1</v>
      </c>
      <c r="I67" s="105">
        <v>71100000000</v>
      </c>
      <c r="J67" s="105" t="s">
        <v>34</v>
      </c>
      <c r="K67" s="202">
        <v>420612.5</v>
      </c>
      <c r="L67" s="133">
        <v>44501</v>
      </c>
      <c r="M67" s="203">
        <v>45597</v>
      </c>
      <c r="N67" s="204" t="s">
        <v>59</v>
      </c>
      <c r="O67" s="110" t="s">
        <v>316</v>
      </c>
      <c r="P67" s="170"/>
      <c r="Q67" s="188" t="s">
        <v>54</v>
      </c>
      <c r="R67" s="189" t="s">
        <v>54</v>
      </c>
      <c r="S67" s="199"/>
    </row>
    <row r="68" spans="1:19" s="190" customFormat="1" ht="51" hidden="1" x14ac:dyDescent="0.25">
      <c r="A68" s="206" t="s">
        <v>284</v>
      </c>
      <c r="B68" s="205" t="s">
        <v>178</v>
      </c>
      <c r="C68" s="205" t="s">
        <v>178</v>
      </c>
      <c r="D68" s="201" t="s">
        <v>285</v>
      </c>
      <c r="E68" s="161" t="s">
        <v>151</v>
      </c>
      <c r="F68" s="44">
        <v>876</v>
      </c>
      <c r="G68" s="44" t="s">
        <v>33</v>
      </c>
      <c r="H68" s="44">
        <v>1</v>
      </c>
      <c r="I68" s="105">
        <v>71100000000</v>
      </c>
      <c r="J68" s="105" t="s">
        <v>34</v>
      </c>
      <c r="K68" s="202">
        <v>1592647.61</v>
      </c>
      <c r="L68" s="133">
        <v>44531</v>
      </c>
      <c r="M68" s="203">
        <v>44896</v>
      </c>
      <c r="N68" s="204" t="s">
        <v>36</v>
      </c>
      <c r="O68" s="110" t="s">
        <v>317</v>
      </c>
      <c r="P68" s="170"/>
      <c r="Q68" s="188" t="s">
        <v>54</v>
      </c>
      <c r="R68" s="189" t="s">
        <v>54</v>
      </c>
      <c r="S68" s="199"/>
    </row>
    <row r="69" spans="1:19" s="190" customFormat="1" ht="51" hidden="1" x14ac:dyDescent="0.25">
      <c r="A69" s="206" t="s">
        <v>286</v>
      </c>
      <c r="B69" s="205" t="s">
        <v>150</v>
      </c>
      <c r="C69" s="205" t="s">
        <v>150</v>
      </c>
      <c r="D69" s="201" t="s">
        <v>287</v>
      </c>
      <c r="E69" s="161" t="s">
        <v>151</v>
      </c>
      <c r="F69" s="44">
        <v>876</v>
      </c>
      <c r="G69" s="44" t="s">
        <v>33</v>
      </c>
      <c r="H69" s="44">
        <v>1</v>
      </c>
      <c r="I69" s="105">
        <v>71100000000</v>
      </c>
      <c r="J69" s="105" t="s">
        <v>34</v>
      </c>
      <c r="K69" s="202">
        <v>20122212</v>
      </c>
      <c r="L69" s="133">
        <v>44532</v>
      </c>
      <c r="M69" s="203">
        <v>44897</v>
      </c>
      <c r="N69" s="204" t="s">
        <v>314</v>
      </c>
      <c r="O69" s="110" t="s">
        <v>316</v>
      </c>
      <c r="P69" s="170"/>
      <c r="Q69" s="188" t="s">
        <v>54</v>
      </c>
      <c r="R69" s="189" t="s">
        <v>54</v>
      </c>
      <c r="S69" s="199"/>
    </row>
    <row r="70" spans="1:19" s="190" customFormat="1" ht="63.75" hidden="1" x14ac:dyDescent="0.25">
      <c r="A70" s="206" t="s">
        <v>288</v>
      </c>
      <c r="B70" s="205" t="s">
        <v>150</v>
      </c>
      <c r="C70" s="205" t="s">
        <v>150</v>
      </c>
      <c r="D70" s="201" t="s">
        <v>289</v>
      </c>
      <c r="E70" s="161" t="s">
        <v>151</v>
      </c>
      <c r="F70" s="44">
        <v>876</v>
      </c>
      <c r="G70" s="44" t="s">
        <v>33</v>
      </c>
      <c r="H70" s="44">
        <v>1</v>
      </c>
      <c r="I70" s="105">
        <v>71100000000</v>
      </c>
      <c r="J70" s="105" t="s">
        <v>34</v>
      </c>
      <c r="K70" s="202">
        <v>8167862</v>
      </c>
      <c r="L70" s="133">
        <v>44533</v>
      </c>
      <c r="M70" s="203">
        <v>44898</v>
      </c>
      <c r="N70" s="204" t="s">
        <v>315</v>
      </c>
      <c r="O70" s="110" t="s">
        <v>316</v>
      </c>
      <c r="P70" s="170"/>
      <c r="Q70" s="188" t="s">
        <v>54</v>
      </c>
      <c r="R70" s="189" t="s">
        <v>54</v>
      </c>
      <c r="S70" s="199"/>
    </row>
    <row r="71" spans="1:19" s="190" customFormat="1" ht="63.75" hidden="1" x14ac:dyDescent="0.25">
      <c r="A71" s="206" t="s">
        <v>290</v>
      </c>
      <c r="B71" s="205" t="s">
        <v>150</v>
      </c>
      <c r="C71" s="205" t="s">
        <v>150</v>
      </c>
      <c r="D71" s="201" t="s">
        <v>291</v>
      </c>
      <c r="E71" s="161" t="s">
        <v>151</v>
      </c>
      <c r="F71" s="44">
        <v>876</v>
      </c>
      <c r="G71" s="44" t="s">
        <v>33</v>
      </c>
      <c r="H71" s="44">
        <v>1</v>
      </c>
      <c r="I71" s="105">
        <v>71100000000</v>
      </c>
      <c r="J71" s="105" t="s">
        <v>34</v>
      </c>
      <c r="K71" s="202">
        <v>9335378</v>
      </c>
      <c r="L71" s="133">
        <v>44534</v>
      </c>
      <c r="M71" s="203">
        <v>44899</v>
      </c>
      <c r="N71" s="204" t="s">
        <v>315</v>
      </c>
      <c r="O71" s="110" t="s">
        <v>316</v>
      </c>
      <c r="P71" s="170"/>
      <c r="Q71" s="188" t="s">
        <v>54</v>
      </c>
      <c r="R71" s="189" t="s">
        <v>54</v>
      </c>
      <c r="S71" s="199"/>
    </row>
    <row r="72" spans="1:19" s="190" customFormat="1" ht="51" hidden="1" x14ac:dyDescent="0.25">
      <c r="A72" s="206" t="s">
        <v>292</v>
      </c>
      <c r="B72" s="205" t="s">
        <v>158</v>
      </c>
      <c r="C72" s="205" t="s">
        <v>293</v>
      </c>
      <c r="D72" s="201" t="s">
        <v>294</v>
      </c>
      <c r="E72" s="161" t="s">
        <v>151</v>
      </c>
      <c r="F72" s="44">
        <v>876</v>
      </c>
      <c r="G72" s="44" t="s">
        <v>33</v>
      </c>
      <c r="H72" s="44">
        <v>1</v>
      </c>
      <c r="I72" s="105">
        <v>71100000000</v>
      </c>
      <c r="J72" s="105" t="s">
        <v>34</v>
      </c>
      <c r="K72" s="202">
        <v>475063</v>
      </c>
      <c r="L72" s="133">
        <v>44535</v>
      </c>
      <c r="M72" s="203">
        <v>44593</v>
      </c>
      <c r="N72" s="204" t="s">
        <v>59</v>
      </c>
      <c r="O72" s="110" t="s">
        <v>316</v>
      </c>
      <c r="P72" s="170"/>
      <c r="Q72" s="188" t="s">
        <v>54</v>
      </c>
      <c r="R72" s="189" t="s">
        <v>54</v>
      </c>
      <c r="S72" s="199"/>
    </row>
    <row r="73" spans="1:19" s="190" customFormat="1" ht="51" hidden="1" x14ac:dyDescent="0.25">
      <c r="A73" s="206" t="s">
        <v>295</v>
      </c>
      <c r="B73" s="205" t="s">
        <v>196</v>
      </c>
      <c r="C73" s="205" t="s">
        <v>197</v>
      </c>
      <c r="D73" s="201" t="s">
        <v>296</v>
      </c>
      <c r="E73" s="161" t="s">
        <v>151</v>
      </c>
      <c r="F73" s="44">
        <v>876</v>
      </c>
      <c r="G73" s="44" t="s">
        <v>33</v>
      </c>
      <c r="H73" s="44">
        <v>1</v>
      </c>
      <c r="I73" s="105">
        <v>71100000000</v>
      </c>
      <c r="J73" s="105" t="s">
        <v>34</v>
      </c>
      <c r="K73" s="202">
        <v>36204858.07</v>
      </c>
      <c r="L73" s="133">
        <v>44536</v>
      </c>
      <c r="M73" s="203">
        <v>44899</v>
      </c>
      <c r="N73" s="204" t="s">
        <v>58</v>
      </c>
      <c r="O73" s="110" t="s">
        <v>316</v>
      </c>
      <c r="P73" s="170"/>
      <c r="Q73" s="188" t="s">
        <v>54</v>
      </c>
      <c r="R73" s="189" t="s">
        <v>54</v>
      </c>
      <c r="S73" s="199"/>
    </row>
    <row r="74" spans="1:19" s="190" customFormat="1" ht="56.25" customHeight="1" x14ac:dyDescent="0.25">
      <c r="A74" s="262" t="s">
        <v>297</v>
      </c>
      <c r="B74" s="205" t="s">
        <v>150</v>
      </c>
      <c r="C74" s="205" t="s">
        <v>150</v>
      </c>
      <c r="D74" s="201" t="s">
        <v>298</v>
      </c>
      <c r="E74" s="161" t="s">
        <v>151</v>
      </c>
      <c r="F74" s="44">
        <v>876</v>
      </c>
      <c r="G74" s="44" t="s">
        <v>33</v>
      </c>
      <c r="H74" s="44">
        <v>1</v>
      </c>
      <c r="I74" s="105">
        <v>71100000000</v>
      </c>
      <c r="J74" s="105" t="s">
        <v>34</v>
      </c>
      <c r="K74" s="202">
        <v>7114223.7599999998</v>
      </c>
      <c r="L74" s="217">
        <v>44568</v>
      </c>
      <c r="M74" s="162">
        <v>44652</v>
      </c>
      <c r="N74" s="44" t="s">
        <v>36</v>
      </c>
      <c r="O74" s="216" t="s">
        <v>317</v>
      </c>
      <c r="P74" s="170" t="s">
        <v>56</v>
      </c>
      <c r="Q74" s="188" t="s">
        <v>54</v>
      </c>
      <c r="R74" s="189" t="s">
        <v>54</v>
      </c>
      <c r="S74" s="199"/>
    </row>
    <row r="75" spans="1:19" s="190" customFormat="1" ht="54" customHeight="1" x14ac:dyDescent="0.25">
      <c r="A75" s="262">
        <v>57</v>
      </c>
      <c r="B75" s="160" t="s">
        <v>158</v>
      </c>
      <c r="C75" s="160" t="s">
        <v>157</v>
      </c>
      <c r="D75" s="105" t="s">
        <v>159</v>
      </c>
      <c r="E75" s="161" t="s">
        <v>151</v>
      </c>
      <c r="F75" s="44">
        <v>876</v>
      </c>
      <c r="G75" s="44" t="s">
        <v>33</v>
      </c>
      <c r="H75" s="44">
        <v>1</v>
      </c>
      <c r="I75" s="105">
        <v>71100000000</v>
      </c>
      <c r="J75" s="105" t="s">
        <v>34</v>
      </c>
      <c r="K75" s="84">
        <v>4620000</v>
      </c>
      <c r="L75" s="133">
        <v>44569</v>
      </c>
      <c r="M75" s="162">
        <v>44682</v>
      </c>
      <c r="N75" s="90" t="s">
        <v>160</v>
      </c>
      <c r="O75" s="163" t="s">
        <v>56</v>
      </c>
      <c r="P75" s="170" t="s">
        <v>54</v>
      </c>
      <c r="Q75" s="188" t="s">
        <v>54</v>
      </c>
      <c r="R75" s="189" t="s">
        <v>54</v>
      </c>
      <c r="S75" s="199"/>
    </row>
    <row r="76" spans="1:19" s="52" customFormat="1" ht="54" customHeight="1" x14ac:dyDescent="0.25">
      <c r="A76" s="262">
        <v>58</v>
      </c>
      <c r="B76" s="127" t="s">
        <v>135</v>
      </c>
      <c r="C76" s="127" t="s">
        <v>135</v>
      </c>
      <c r="D76" s="128" t="s">
        <v>136</v>
      </c>
      <c r="E76" s="129" t="s">
        <v>137</v>
      </c>
      <c r="F76" s="72">
        <v>876</v>
      </c>
      <c r="G76" s="130" t="s">
        <v>33</v>
      </c>
      <c r="H76" s="131">
        <v>1</v>
      </c>
      <c r="I76" s="131">
        <v>71100000000</v>
      </c>
      <c r="J76" s="132" t="s">
        <v>34</v>
      </c>
      <c r="K76" s="210">
        <f>(18851330.761+896413.727)*1.2</f>
        <v>23697293.385599997</v>
      </c>
      <c r="L76" s="133">
        <v>44571</v>
      </c>
      <c r="M76" s="133">
        <v>45657</v>
      </c>
      <c r="N76" s="131" t="s">
        <v>36</v>
      </c>
      <c r="O76" s="55" t="s">
        <v>54</v>
      </c>
      <c r="P76" s="171" t="s">
        <v>54</v>
      </c>
      <c r="Q76" s="188" t="s">
        <v>54</v>
      </c>
      <c r="R76" s="189" t="s">
        <v>54</v>
      </c>
      <c r="S76" s="55" t="s">
        <v>56</v>
      </c>
    </row>
    <row r="77" spans="1:19" s="52" customFormat="1" ht="51" x14ac:dyDescent="0.25">
      <c r="A77" s="262">
        <v>59</v>
      </c>
      <c r="B77" s="127" t="s">
        <v>138</v>
      </c>
      <c r="C77" s="127" t="s">
        <v>138</v>
      </c>
      <c r="D77" s="128" t="s">
        <v>139</v>
      </c>
      <c r="E77" s="129" t="s">
        <v>137</v>
      </c>
      <c r="F77" s="72">
        <v>876</v>
      </c>
      <c r="G77" s="130" t="s">
        <v>33</v>
      </c>
      <c r="H77" s="131">
        <v>1</v>
      </c>
      <c r="I77" s="131">
        <v>71100000000</v>
      </c>
      <c r="J77" s="132" t="s">
        <v>34</v>
      </c>
      <c r="K77" s="153">
        <f>44004000*1.2</f>
        <v>52804800</v>
      </c>
      <c r="L77" s="133">
        <v>44571</v>
      </c>
      <c r="M77" s="133">
        <v>45657</v>
      </c>
      <c r="N77" s="131" t="s">
        <v>36</v>
      </c>
      <c r="O77" s="55" t="s">
        <v>54</v>
      </c>
      <c r="P77" s="171" t="s">
        <v>54</v>
      </c>
      <c r="Q77" s="188" t="s">
        <v>54</v>
      </c>
      <c r="R77" s="189" t="s">
        <v>54</v>
      </c>
      <c r="S77" s="192"/>
    </row>
    <row r="78" spans="1:19" s="52" customFormat="1" ht="51" x14ac:dyDescent="0.25">
      <c r="A78" s="262">
        <v>60</v>
      </c>
      <c r="B78" s="223" t="s">
        <v>318</v>
      </c>
      <c r="C78" s="223" t="s">
        <v>319</v>
      </c>
      <c r="D78" s="128" t="s">
        <v>141</v>
      </c>
      <c r="E78" s="129" t="s">
        <v>137</v>
      </c>
      <c r="F78" s="72">
        <v>876</v>
      </c>
      <c r="G78" s="130" t="s">
        <v>33</v>
      </c>
      <c r="H78" s="131">
        <v>1</v>
      </c>
      <c r="I78" s="131">
        <v>71100000000</v>
      </c>
      <c r="J78" s="132" t="s">
        <v>34</v>
      </c>
      <c r="K78" s="153">
        <f>3399000*1.2</f>
        <v>4078800</v>
      </c>
      <c r="L78" s="133">
        <v>44571</v>
      </c>
      <c r="M78" s="133">
        <v>45657</v>
      </c>
      <c r="N78" s="131" t="s">
        <v>36</v>
      </c>
      <c r="O78" s="55" t="s">
        <v>54</v>
      </c>
      <c r="P78" s="171" t="s">
        <v>54</v>
      </c>
      <c r="Q78" s="188" t="s">
        <v>54</v>
      </c>
      <c r="R78" s="189" t="s">
        <v>54</v>
      </c>
      <c r="S78" s="192"/>
    </row>
    <row r="79" spans="1:19" s="52" customFormat="1" ht="51" x14ac:dyDescent="0.25">
      <c r="A79" s="262">
        <v>61</v>
      </c>
      <c r="B79" s="127" t="s">
        <v>135</v>
      </c>
      <c r="C79" s="127" t="s">
        <v>135</v>
      </c>
      <c r="D79" s="128" t="s">
        <v>143</v>
      </c>
      <c r="E79" s="129" t="s">
        <v>137</v>
      </c>
      <c r="F79" s="72">
        <v>876</v>
      </c>
      <c r="G79" s="130" t="s">
        <v>33</v>
      </c>
      <c r="H79" s="131">
        <v>1</v>
      </c>
      <c r="I79" s="131">
        <v>71100000000</v>
      </c>
      <c r="J79" s="132" t="s">
        <v>34</v>
      </c>
      <c r="K79" s="153">
        <f>20910709.5*1.2</f>
        <v>25092851.399999999</v>
      </c>
      <c r="L79" s="133">
        <v>44571</v>
      </c>
      <c r="M79" s="133">
        <v>45657</v>
      </c>
      <c r="N79" s="131" t="s">
        <v>36</v>
      </c>
      <c r="O79" s="55" t="s">
        <v>54</v>
      </c>
      <c r="P79" s="171" t="s">
        <v>54</v>
      </c>
      <c r="Q79" s="188" t="s">
        <v>54</v>
      </c>
      <c r="R79" s="189" t="s">
        <v>54</v>
      </c>
      <c r="S79" s="55" t="s">
        <v>56</v>
      </c>
    </row>
    <row r="80" spans="1:19" s="52" customFormat="1" ht="51" x14ac:dyDescent="0.25">
      <c r="A80" s="262">
        <v>62</v>
      </c>
      <c r="B80" s="127" t="s">
        <v>95</v>
      </c>
      <c r="C80" s="127" t="s">
        <v>95</v>
      </c>
      <c r="D80" s="128" t="s">
        <v>98</v>
      </c>
      <c r="E80" s="129" t="s">
        <v>32</v>
      </c>
      <c r="F80" s="72">
        <v>876</v>
      </c>
      <c r="G80" s="130" t="s">
        <v>33</v>
      </c>
      <c r="H80" s="131">
        <v>1</v>
      </c>
      <c r="I80" s="131">
        <v>71100000000</v>
      </c>
      <c r="J80" s="132" t="s">
        <v>34</v>
      </c>
      <c r="K80" s="74">
        <v>1795000</v>
      </c>
      <c r="L80" s="133">
        <v>44562</v>
      </c>
      <c r="M80" s="133">
        <v>44985</v>
      </c>
      <c r="N80" s="131" t="s">
        <v>59</v>
      </c>
      <c r="O80" s="55" t="s">
        <v>71</v>
      </c>
      <c r="P80" s="171" t="s">
        <v>54</v>
      </c>
      <c r="Q80" s="188" t="s">
        <v>54</v>
      </c>
      <c r="R80" s="189" t="s">
        <v>54</v>
      </c>
      <c r="S80" s="55" t="s">
        <v>56</v>
      </c>
    </row>
    <row r="81" spans="1:19" s="52" customFormat="1" ht="51" x14ac:dyDescent="0.25">
      <c r="A81" s="45">
        <v>63</v>
      </c>
      <c r="B81" s="71" t="s">
        <v>96</v>
      </c>
      <c r="C81" s="71" t="s">
        <v>320</v>
      </c>
      <c r="D81" s="50" t="s">
        <v>97</v>
      </c>
      <c r="E81" s="55" t="s">
        <v>32</v>
      </c>
      <c r="F81" s="219">
        <v>876</v>
      </c>
      <c r="G81" s="220" t="s">
        <v>33</v>
      </c>
      <c r="H81" s="65">
        <v>1</v>
      </c>
      <c r="I81" s="65">
        <v>71100000000</v>
      </c>
      <c r="J81" s="62" t="s">
        <v>34</v>
      </c>
      <c r="K81" s="184">
        <v>400000</v>
      </c>
      <c r="L81" s="54">
        <v>44562</v>
      </c>
      <c r="M81" s="54">
        <v>44926</v>
      </c>
      <c r="N81" s="65" t="s">
        <v>58</v>
      </c>
      <c r="O81" s="55" t="s">
        <v>71</v>
      </c>
      <c r="P81" s="171" t="s">
        <v>54</v>
      </c>
      <c r="Q81" s="188" t="s">
        <v>54</v>
      </c>
      <c r="R81" s="189" t="s">
        <v>54</v>
      </c>
      <c r="S81" s="55" t="s">
        <v>56</v>
      </c>
    </row>
    <row r="82" spans="1:19" s="52" customFormat="1" ht="51" x14ac:dyDescent="0.25">
      <c r="A82" s="262">
        <v>64</v>
      </c>
      <c r="B82" s="76" t="s">
        <v>45</v>
      </c>
      <c r="C82" s="76" t="s">
        <v>45</v>
      </c>
      <c r="D82" s="50" t="s">
        <v>49</v>
      </c>
      <c r="E82" s="55" t="s">
        <v>32</v>
      </c>
      <c r="F82" s="72">
        <v>876</v>
      </c>
      <c r="G82" s="65" t="s">
        <v>33</v>
      </c>
      <c r="H82" s="65">
        <v>1</v>
      </c>
      <c r="I82" s="77">
        <v>71100000000</v>
      </c>
      <c r="J82" s="62" t="s">
        <v>34</v>
      </c>
      <c r="K82" s="121">
        <v>525600</v>
      </c>
      <c r="L82" s="54">
        <v>44581</v>
      </c>
      <c r="M82" s="54">
        <v>44926</v>
      </c>
      <c r="N82" s="65" t="s">
        <v>36</v>
      </c>
      <c r="O82" s="55" t="s">
        <v>54</v>
      </c>
      <c r="P82" s="171" t="s">
        <v>54</v>
      </c>
      <c r="Q82" s="188" t="s">
        <v>54</v>
      </c>
      <c r="R82" s="189" t="s">
        <v>54</v>
      </c>
      <c r="S82" s="171" t="s">
        <v>54</v>
      </c>
    </row>
    <row r="83" spans="1:19" s="29" customFormat="1" ht="56.25" customHeight="1" x14ac:dyDescent="0.2">
      <c r="A83" s="262">
        <v>65</v>
      </c>
      <c r="B83" s="47" t="s">
        <v>39</v>
      </c>
      <c r="C83" s="47" t="s">
        <v>39</v>
      </c>
      <c r="D83" s="50" t="s">
        <v>303</v>
      </c>
      <c r="E83" s="45" t="s">
        <v>32</v>
      </c>
      <c r="F83" s="46">
        <v>876</v>
      </c>
      <c r="G83" s="44" t="s">
        <v>33</v>
      </c>
      <c r="H83" s="44">
        <v>1</v>
      </c>
      <c r="I83" s="78">
        <v>71100000000</v>
      </c>
      <c r="J83" s="47" t="s">
        <v>34</v>
      </c>
      <c r="K83" s="51">
        <v>2200000</v>
      </c>
      <c r="L83" s="56" t="s">
        <v>52</v>
      </c>
      <c r="M83" s="54">
        <v>44743</v>
      </c>
      <c r="N83" s="89" t="s">
        <v>55</v>
      </c>
      <c r="O83" s="49" t="s">
        <v>56</v>
      </c>
      <c r="P83" s="170" t="s">
        <v>56</v>
      </c>
      <c r="Q83" s="188" t="s">
        <v>54</v>
      </c>
      <c r="R83" s="189" t="s">
        <v>54</v>
      </c>
      <c r="S83" s="193"/>
    </row>
    <row r="84" spans="1:19" s="29" customFormat="1" ht="58.5" customHeight="1" x14ac:dyDescent="0.2">
      <c r="A84" s="262">
        <v>66</v>
      </c>
      <c r="B84" s="47" t="s">
        <v>39</v>
      </c>
      <c r="C84" s="47" t="s">
        <v>39</v>
      </c>
      <c r="D84" s="50" t="s">
        <v>304</v>
      </c>
      <c r="E84" s="45" t="s">
        <v>32</v>
      </c>
      <c r="F84" s="46">
        <v>876</v>
      </c>
      <c r="G84" s="44" t="s">
        <v>33</v>
      </c>
      <c r="H84" s="44">
        <v>1</v>
      </c>
      <c r="I84" s="78">
        <v>71100000000</v>
      </c>
      <c r="J84" s="47" t="s">
        <v>34</v>
      </c>
      <c r="K84" s="51"/>
      <c r="L84" s="56"/>
      <c r="M84" s="54"/>
      <c r="N84" s="209"/>
      <c r="O84" s="49"/>
      <c r="P84" s="170"/>
      <c r="Q84" s="188"/>
      <c r="R84" s="189"/>
      <c r="S84" s="193"/>
    </row>
    <row r="85" spans="1:19" s="29" customFormat="1" ht="39.75" customHeight="1" x14ac:dyDescent="0.2">
      <c r="A85" s="262">
        <v>67</v>
      </c>
      <c r="B85" s="98" t="s">
        <v>62</v>
      </c>
      <c r="C85" s="98" t="s">
        <v>63</v>
      </c>
      <c r="D85" s="99" t="s">
        <v>64</v>
      </c>
      <c r="E85" s="45" t="s">
        <v>32</v>
      </c>
      <c r="F85" s="98" t="s">
        <v>65</v>
      </c>
      <c r="G85" s="55" t="s">
        <v>33</v>
      </c>
      <c r="H85" s="98" t="s">
        <v>66</v>
      </c>
      <c r="I85" s="80">
        <v>71100000000</v>
      </c>
      <c r="J85" s="55" t="s">
        <v>34</v>
      </c>
      <c r="K85" s="100">
        <v>1856000</v>
      </c>
      <c r="L85" s="53">
        <v>44593</v>
      </c>
      <c r="M85" s="56">
        <v>44926</v>
      </c>
      <c r="N85" s="47" t="s">
        <v>67</v>
      </c>
      <c r="O85" s="98" t="s">
        <v>56</v>
      </c>
      <c r="P85" s="172" t="s">
        <v>54</v>
      </c>
      <c r="Q85" s="188" t="s">
        <v>54</v>
      </c>
      <c r="R85" s="189" t="s">
        <v>54</v>
      </c>
      <c r="S85" s="193"/>
    </row>
    <row r="86" spans="1:19" s="29" customFormat="1" ht="39.75" customHeight="1" x14ac:dyDescent="0.2">
      <c r="A86" s="262">
        <v>68</v>
      </c>
      <c r="B86" s="137" t="s">
        <v>99</v>
      </c>
      <c r="C86" s="137" t="s">
        <v>100</v>
      </c>
      <c r="D86" s="138" t="s">
        <v>321</v>
      </c>
      <c r="E86" s="45" t="s">
        <v>32</v>
      </c>
      <c r="F86" s="139">
        <v>876</v>
      </c>
      <c r="G86" s="55" t="s">
        <v>33</v>
      </c>
      <c r="H86" s="139">
        <v>1</v>
      </c>
      <c r="I86" s="55">
        <v>71100000000</v>
      </c>
      <c r="J86" s="55" t="s">
        <v>34</v>
      </c>
      <c r="K86" s="100">
        <v>297000</v>
      </c>
      <c r="L86" s="135">
        <v>44622</v>
      </c>
      <c r="M86" s="136">
        <v>45018</v>
      </c>
      <c r="N86" s="47" t="s">
        <v>125</v>
      </c>
      <c r="O86" s="139" t="s">
        <v>56</v>
      </c>
      <c r="P86" s="173" t="s">
        <v>54</v>
      </c>
      <c r="Q86" s="188" t="s">
        <v>54</v>
      </c>
      <c r="R86" s="189" t="s">
        <v>54</v>
      </c>
      <c r="S86" s="193"/>
    </row>
    <row r="87" spans="1:19" s="29" customFormat="1" ht="39.75" customHeight="1" x14ac:dyDescent="0.2">
      <c r="A87" s="262">
        <v>69</v>
      </c>
      <c r="B87" s="137" t="s">
        <v>103</v>
      </c>
      <c r="C87" s="137" t="s">
        <v>103</v>
      </c>
      <c r="D87" s="134" t="s">
        <v>104</v>
      </c>
      <c r="E87" s="45" t="s">
        <v>32</v>
      </c>
      <c r="F87" s="139">
        <v>876</v>
      </c>
      <c r="G87" s="55" t="s">
        <v>33</v>
      </c>
      <c r="H87" s="139">
        <v>1</v>
      </c>
      <c r="I87" s="55">
        <v>71100000000</v>
      </c>
      <c r="J87" s="55" t="s">
        <v>34</v>
      </c>
      <c r="K87" s="100">
        <v>221000</v>
      </c>
      <c r="L87" s="135">
        <v>44622</v>
      </c>
      <c r="M87" s="136">
        <v>44777</v>
      </c>
      <c r="N87" s="47" t="s">
        <v>125</v>
      </c>
      <c r="O87" s="139" t="s">
        <v>56</v>
      </c>
      <c r="P87" s="173" t="s">
        <v>54</v>
      </c>
      <c r="Q87" s="188" t="s">
        <v>54</v>
      </c>
      <c r="R87" s="189" t="s">
        <v>54</v>
      </c>
      <c r="S87" s="193"/>
    </row>
    <row r="88" spans="1:19" s="29" customFormat="1" ht="57" customHeight="1" x14ac:dyDescent="0.2">
      <c r="A88" s="262">
        <v>70</v>
      </c>
      <c r="B88" s="137" t="s">
        <v>105</v>
      </c>
      <c r="C88" s="137" t="s">
        <v>106</v>
      </c>
      <c r="D88" s="134" t="s">
        <v>107</v>
      </c>
      <c r="E88" s="45" t="s">
        <v>32</v>
      </c>
      <c r="F88" s="139">
        <v>876</v>
      </c>
      <c r="G88" s="55" t="s">
        <v>33</v>
      </c>
      <c r="H88" s="139">
        <v>1</v>
      </c>
      <c r="I88" s="55">
        <v>71100000000</v>
      </c>
      <c r="J88" s="55" t="s">
        <v>108</v>
      </c>
      <c r="K88" s="100">
        <v>474000</v>
      </c>
      <c r="L88" s="135">
        <v>44622</v>
      </c>
      <c r="M88" s="136">
        <v>44898</v>
      </c>
      <c r="N88" s="47" t="s">
        <v>55</v>
      </c>
      <c r="O88" s="139" t="s">
        <v>56</v>
      </c>
      <c r="P88" s="173" t="s">
        <v>56</v>
      </c>
      <c r="Q88" s="188" t="s">
        <v>54</v>
      </c>
      <c r="R88" s="189" t="s">
        <v>54</v>
      </c>
      <c r="S88" s="193"/>
    </row>
    <row r="89" spans="1:19" s="29" customFormat="1" ht="60" customHeight="1" x14ac:dyDescent="0.2">
      <c r="A89" s="262">
        <v>71</v>
      </c>
      <c r="B89" s="137" t="s">
        <v>109</v>
      </c>
      <c r="C89" s="137" t="s">
        <v>110</v>
      </c>
      <c r="D89" s="134" t="s">
        <v>111</v>
      </c>
      <c r="E89" s="45" t="s">
        <v>32</v>
      </c>
      <c r="F89" s="139">
        <v>876</v>
      </c>
      <c r="G89" s="55" t="s">
        <v>33</v>
      </c>
      <c r="H89" s="139">
        <v>1</v>
      </c>
      <c r="I89" s="55">
        <v>71100000000</v>
      </c>
      <c r="J89" s="55" t="s">
        <v>34</v>
      </c>
      <c r="K89" s="100">
        <v>587000</v>
      </c>
      <c r="L89" s="135">
        <v>44638</v>
      </c>
      <c r="M89" s="136">
        <v>44836</v>
      </c>
      <c r="N89" s="47" t="s">
        <v>55</v>
      </c>
      <c r="O89" s="139" t="s">
        <v>56</v>
      </c>
      <c r="P89" s="173" t="s">
        <v>56</v>
      </c>
      <c r="Q89" s="188" t="s">
        <v>54</v>
      </c>
      <c r="R89" s="189" t="s">
        <v>54</v>
      </c>
      <c r="S89" s="193"/>
    </row>
    <row r="90" spans="1:19" s="24" customFormat="1" ht="20.25" customHeight="1" x14ac:dyDescent="0.2">
      <c r="A90" s="42"/>
      <c r="B90" s="35"/>
      <c r="C90" s="35"/>
      <c r="D90" s="36" t="s">
        <v>29</v>
      </c>
      <c r="E90" s="37"/>
      <c r="F90" s="38"/>
      <c r="G90" s="38"/>
      <c r="H90" s="38"/>
      <c r="I90" s="79"/>
      <c r="J90" s="38"/>
      <c r="K90" s="39"/>
      <c r="L90" s="40"/>
      <c r="M90" s="41"/>
      <c r="N90" s="38"/>
      <c r="O90" s="37"/>
      <c r="P90" s="169"/>
      <c r="Q90" s="185"/>
      <c r="R90" s="60"/>
      <c r="S90" s="194"/>
    </row>
    <row r="91" spans="1:19" s="69" customFormat="1" ht="67.5" customHeight="1" x14ac:dyDescent="0.2">
      <c r="A91" s="42">
        <v>72</v>
      </c>
      <c r="B91" s="63" t="s">
        <v>150</v>
      </c>
      <c r="C91" s="63" t="s">
        <v>150</v>
      </c>
      <c r="D91" s="70" t="s">
        <v>164</v>
      </c>
      <c r="E91" s="45" t="s">
        <v>32</v>
      </c>
      <c r="F91" s="139">
        <v>876</v>
      </c>
      <c r="G91" s="55" t="s">
        <v>33</v>
      </c>
      <c r="H91" s="139">
        <v>1</v>
      </c>
      <c r="I91" s="55">
        <v>71100000000</v>
      </c>
      <c r="J91" s="55" t="s">
        <v>34</v>
      </c>
      <c r="K91" s="66">
        <v>222747760</v>
      </c>
      <c r="L91" s="67">
        <v>44652</v>
      </c>
      <c r="M91" s="136">
        <v>44926</v>
      </c>
      <c r="N91" s="90" t="s">
        <v>165</v>
      </c>
      <c r="O91" s="64" t="s">
        <v>56</v>
      </c>
      <c r="P91" s="171" t="s">
        <v>56</v>
      </c>
      <c r="Q91" s="188" t="s">
        <v>54</v>
      </c>
      <c r="R91" s="189" t="s">
        <v>54</v>
      </c>
      <c r="S91" s="200"/>
    </row>
    <row r="92" spans="1:19" s="69" customFormat="1" ht="51" x14ac:dyDescent="0.2">
      <c r="A92" s="42">
        <v>73</v>
      </c>
      <c r="B92" s="63">
        <v>71</v>
      </c>
      <c r="C92" s="63" t="s">
        <v>42</v>
      </c>
      <c r="D92" s="70" t="s">
        <v>322</v>
      </c>
      <c r="E92" s="45" t="s">
        <v>32</v>
      </c>
      <c r="F92" s="46">
        <v>876</v>
      </c>
      <c r="G92" s="44" t="s">
        <v>33</v>
      </c>
      <c r="H92" s="44">
        <v>1</v>
      </c>
      <c r="I92" s="78">
        <v>71100000000</v>
      </c>
      <c r="J92" s="47" t="s">
        <v>34</v>
      </c>
      <c r="K92" s="66">
        <v>220000</v>
      </c>
      <c r="L92" s="67">
        <v>44652</v>
      </c>
      <c r="M92" s="68">
        <v>44835</v>
      </c>
      <c r="N92" s="90" t="s">
        <v>58</v>
      </c>
      <c r="O92" s="64" t="s">
        <v>56</v>
      </c>
      <c r="P92" s="171" t="s">
        <v>54</v>
      </c>
      <c r="Q92" s="188" t="s">
        <v>54</v>
      </c>
      <c r="R92" s="189" t="s">
        <v>54</v>
      </c>
      <c r="S92" s="200"/>
    </row>
    <row r="93" spans="1:19" s="69" customFormat="1" ht="51" x14ac:dyDescent="0.2">
      <c r="A93" s="42">
        <v>74</v>
      </c>
      <c r="B93" s="63" t="s">
        <v>42</v>
      </c>
      <c r="C93" s="63" t="s">
        <v>42</v>
      </c>
      <c r="D93" s="70" t="s">
        <v>144</v>
      </c>
      <c r="E93" s="45" t="s">
        <v>32</v>
      </c>
      <c r="F93" s="46">
        <v>876</v>
      </c>
      <c r="G93" s="44" t="s">
        <v>33</v>
      </c>
      <c r="H93" s="44">
        <v>1</v>
      </c>
      <c r="I93" s="44">
        <v>71136000000</v>
      </c>
      <c r="J93" s="47" t="s">
        <v>34</v>
      </c>
      <c r="K93" s="154">
        <v>600000</v>
      </c>
      <c r="L93" s="67">
        <v>44652</v>
      </c>
      <c r="M93" s="68">
        <v>44896</v>
      </c>
      <c r="N93" s="90" t="s">
        <v>58</v>
      </c>
      <c r="O93" s="64" t="s">
        <v>56</v>
      </c>
      <c r="P93" s="171" t="s">
        <v>54</v>
      </c>
      <c r="Q93" s="188" t="s">
        <v>54</v>
      </c>
      <c r="R93" s="189" t="s">
        <v>54</v>
      </c>
      <c r="S93" s="200"/>
    </row>
    <row r="94" spans="1:19" s="69" customFormat="1" ht="51" x14ac:dyDescent="0.2">
      <c r="A94" s="42">
        <v>75</v>
      </c>
      <c r="B94" s="156" t="s">
        <v>42</v>
      </c>
      <c r="C94" s="156" t="s">
        <v>42</v>
      </c>
      <c r="D94" s="221" t="s">
        <v>146</v>
      </c>
      <c r="E94" s="45" t="s">
        <v>32</v>
      </c>
      <c r="F94" s="46">
        <v>876</v>
      </c>
      <c r="G94" s="44" t="s">
        <v>33</v>
      </c>
      <c r="H94" s="44">
        <v>1</v>
      </c>
      <c r="I94" s="44">
        <v>71136000000</v>
      </c>
      <c r="J94" s="47" t="s">
        <v>34</v>
      </c>
      <c r="K94" s="154">
        <v>800000</v>
      </c>
      <c r="L94" s="67">
        <v>44713</v>
      </c>
      <c r="M94" s="68">
        <v>44896</v>
      </c>
      <c r="N94" s="155" t="s">
        <v>58</v>
      </c>
      <c r="O94" s="64" t="s">
        <v>56</v>
      </c>
      <c r="P94" s="171" t="s">
        <v>54</v>
      </c>
      <c r="Q94" s="188" t="s">
        <v>54</v>
      </c>
      <c r="R94" s="189" t="s">
        <v>54</v>
      </c>
      <c r="S94" s="200"/>
    </row>
    <row r="95" spans="1:19" s="29" customFormat="1" ht="51" x14ac:dyDescent="0.2">
      <c r="A95" s="42">
        <v>76</v>
      </c>
      <c r="B95" s="43" t="s">
        <v>40</v>
      </c>
      <c r="C95" s="43" t="s">
        <v>40</v>
      </c>
      <c r="D95" s="50" t="s">
        <v>44</v>
      </c>
      <c r="E95" s="45" t="s">
        <v>32</v>
      </c>
      <c r="F95" s="46">
        <v>876</v>
      </c>
      <c r="G95" s="44" t="s">
        <v>33</v>
      </c>
      <c r="H95" s="44">
        <v>1</v>
      </c>
      <c r="I95" s="78">
        <v>71100000000</v>
      </c>
      <c r="J95" s="47" t="s">
        <v>34</v>
      </c>
      <c r="K95" s="51">
        <v>462000</v>
      </c>
      <c r="L95" s="53">
        <v>44713</v>
      </c>
      <c r="M95" s="53">
        <v>44920</v>
      </c>
      <c r="N95" s="141" t="s">
        <v>59</v>
      </c>
      <c r="O95" s="49" t="s">
        <v>56</v>
      </c>
      <c r="P95" s="171" t="s">
        <v>54</v>
      </c>
      <c r="Q95" s="188" t="s">
        <v>54</v>
      </c>
      <c r="R95" s="189" t="s">
        <v>54</v>
      </c>
      <c r="S95" s="193"/>
    </row>
    <row r="96" spans="1:19" s="29" customFormat="1" ht="51" x14ac:dyDescent="0.2">
      <c r="A96" s="42">
        <v>77</v>
      </c>
      <c r="B96" s="43" t="s">
        <v>105</v>
      </c>
      <c r="C96" s="43" t="s">
        <v>106</v>
      </c>
      <c r="D96" s="143" t="s">
        <v>112</v>
      </c>
      <c r="E96" s="45" t="s">
        <v>32</v>
      </c>
      <c r="F96" s="46">
        <v>876</v>
      </c>
      <c r="G96" s="44" t="s">
        <v>33</v>
      </c>
      <c r="H96" s="44">
        <v>1</v>
      </c>
      <c r="I96" s="44">
        <v>71100000000</v>
      </c>
      <c r="J96" s="47" t="s">
        <v>34</v>
      </c>
      <c r="K96" s="51">
        <v>630000</v>
      </c>
      <c r="L96" s="135">
        <v>44653</v>
      </c>
      <c r="M96" s="140">
        <v>44899</v>
      </c>
      <c r="N96" s="142" t="s">
        <v>55</v>
      </c>
      <c r="O96" s="49" t="s">
        <v>56</v>
      </c>
      <c r="P96" s="171" t="s">
        <v>56</v>
      </c>
      <c r="Q96" s="188" t="s">
        <v>54</v>
      </c>
      <c r="R96" s="189" t="s">
        <v>54</v>
      </c>
      <c r="S96" s="193"/>
    </row>
    <row r="97" spans="1:19" s="29" customFormat="1" ht="51" x14ac:dyDescent="0.2">
      <c r="A97" s="42">
        <v>78</v>
      </c>
      <c r="B97" s="43" t="s">
        <v>113</v>
      </c>
      <c r="C97" s="43" t="s">
        <v>114</v>
      </c>
      <c r="D97" s="119" t="s">
        <v>323</v>
      </c>
      <c r="E97" s="45" t="s">
        <v>32</v>
      </c>
      <c r="F97" s="46">
        <v>876</v>
      </c>
      <c r="G97" s="44" t="s">
        <v>33</v>
      </c>
      <c r="H97" s="44">
        <v>1</v>
      </c>
      <c r="I97" s="44">
        <v>71100000000</v>
      </c>
      <c r="J97" s="47" t="s">
        <v>34</v>
      </c>
      <c r="K97" s="51">
        <f>712800*1.2</f>
        <v>855360</v>
      </c>
      <c r="L97" s="135">
        <v>44682</v>
      </c>
      <c r="M97" s="140">
        <v>45086</v>
      </c>
      <c r="N97" s="142" t="s">
        <v>36</v>
      </c>
      <c r="O97" s="49" t="s">
        <v>54</v>
      </c>
      <c r="P97" s="171" t="s">
        <v>54</v>
      </c>
      <c r="Q97" s="188" t="s">
        <v>54</v>
      </c>
      <c r="R97" s="189" t="s">
        <v>54</v>
      </c>
      <c r="S97" s="193"/>
    </row>
    <row r="98" spans="1:19" s="29" customFormat="1" ht="51" x14ac:dyDescent="0.2">
      <c r="A98" s="42">
        <v>79</v>
      </c>
      <c r="B98" s="221" t="s">
        <v>99</v>
      </c>
      <c r="C98" s="221" t="s">
        <v>100</v>
      </c>
      <c r="D98" s="119" t="s">
        <v>116</v>
      </c>
      <c r="E98" s="45" t="s">
        <v>32</v>
      </c>
      <c r="F98" s="222">
        <v>876</v>
      </c>
      <c r="G98" s="44" t="s">
        <v>33</v>
      </c>
      <c r="H98" s="44">
        <v>1</v>
      </c>
      <c r="I98" s="44">
        <v>71100000000</v>
      </c>
      <c r="J98" s="47" t="s">
        <v>34</v>
      </c>
      <c r="K98" s="74">
        <v>293000</v>
      </c>
      <c r="L98" s="140">
        <v>44698</v>
      </c>
      <c r="M98" s="140">
        <v>44897</v>
      </c>
      <c r="N98" s="142" t="s">
        <v>102</v>
      </c>
      <c r="O98" s="49" t="s">
        <v>56</v>
      </c>
      <c r="P98" s="171" t="s">
        <v>54</v>
      </c>
      <c r="Q98" s="188" t="s">
        <v>54</v>
      </c>
      <c r="R98" s="189" t="s">
        <v>54</v>
      </c>
      <c r="S98" s="193"/>
    </row>
    <row r="99" spans="1:19" s="29" customFormat="1" ht="51" x14ac:dyDescent="0.2">
      <c r="A99" s="42">
        <v>80</v>
      </c>
      <c r="B99" s="43" t="s">
        <v>109</v>
      </c>
      <c r="C99" s="43" t="s">
        <v>110</v>
      </c>
      <c r="D99" s="119" t="s">
        <v>324</v>
      </c>
      <c r="E99" s="45" t="s">
        <v>32</v>
      </c>
      <c r="F99" s="46">
        <v>876</v>
      </c>
      <c r="G99" s="44" t="s">
        <v>33</v>
      </c>
      <c r="H99" s="44">
        <v>1</v>
      </c>
      <c r="I99" s="44">
        <v>71100000000</v>
      </c>
      <c r="J99" s="47" t="s">
        <v>34</v>
      </c>
      <c r="K99" s="51">
        <v>720000</v>
      </c>
      <c r="L99" s="135">
        <v>44714</v>
      </c>
      <c r="M99" s="140">
        <v>44897</v>
      </c>
      <c r="N99" s="142" t="s">
        <v>55</v>
      </c>
      <c r="O99" s="49" t="s">
        <v>56</v>
      </c>
      <c r="P99" s="171" t="s">
        <v>56</v>
      </c>
      <c r="Q99" s="188" t="s">
        <v>54</v>
      </c>
      <c r="R99" s="189" t="s">
        <v>54</v>
      </c>
      <c r="S99" s="193"/>
    </row>
    <row r="100" spans="1:19" s="29" customFormat="1" ht="51" x14ac:dyDescent="0.2">
      <c r="A100" s="42">
        <v>81</v>
      </c>
      <c r="B100" s="43" t="s">
        <v>99</v>
      </c>
      <c r="C100" s="43" t="s">
        <v>100</v>
      </c>
      <c r="D100" s="119" t="s">
        <v>118</v>
      </c>
      <c r="E100" s="45" t="s">
        <v>32</v>
      </c>
      <c r="F100" s="46">
        <v>876</v>
      </c>
      <c r="G100" s="44" t="s">
        <v>33</v>
      </c>
      <c r="H100" s="44">
        <v>1</v>
      </c>
      <c r="I100" s="44">
        <v>71100000000</v>
      </c>
      <c r="J100" s="47" t="s">
        <v>34</v>
      </c>
      <c r="K100" s="51">
        <v>670000</v>
      </c>
      <c r="L100" s="135">
        <v>44729</v>
      </c>
      <c r="M100" s="140">
        <v>44897</v>
      </c>
      <c r="N100" s="142" t="s">
        <v>102</v>
      </c>
      <c r="O100" s="49" t="s">
        <v>56</v>
      </c>
      <c r="P100" s="171" t="s">
        <v>54</v>
      </c>
      <c r="Q100" s="188" t="s">
        <v>54</v>
      </c>
      <c r="R100" s="189" t="s">
        <v>54</v>
      </c>
      <c r="S100" s="193"/>
    </row>
    <row r="101" spans="1:19" s="29" customFormat="1" ht="51" x14ac:dyDescent="0.2">
      <c r="A101" s="42">
        <v>82</v>
      </c>
      <c r="B101" s="43" t="s">
        <v>105</v>
      </c>
      <c r="C101" s="43" t="s">
        <v>106</v>
      </c>
      <c r="D101" s="119" t="s">
        <v>119</v>
      </c>
      <c r="E101" s="45" t="s">
        <v>32</v>
      </c>
      <c r="F101" s="46">
        <v>876</v>
      </c>
      <c r="G101" s="44" t="s">
        <v>33</v>
      </c>
      <c r="H101" s="44">
        <v>1</v>
      </c>
      <c r="I101" s="44">
        <v>71100000000</v>
      </c>
      <c r="J101" s="47" t="s">
        <v>34</v>
      </c>
      <c r="K101" s="51">
        <v>138000</v>
      </c>
      <c r="L101" s="135">
        <v>44714</v>
      </c>
      <c r="M101" s="140">
        <v>44899</v>
      </c>
      <c r="N101" s="142" t="s">
        <v>55</v>
      </c>
      <c r="O101" s="49" t="s">
        <v>56</v>
      </c>
      <c r="P101" s="171" t="s">
        <v>56</v>
      </c>
      <c r="Q101" s="188" t="s">
        <v>54</v>
      </c>
      <c r="R101" s="189" t="s">
        <v>54</v>
      </c>
      <c r="S101" s="193"/>
    </row>
    <row r="102" spans="1:19" s="29" customFormat="1" ht="51" x14ac:dyDescent="0.2">
      <c r="A102" s="42">
        <v>83</v>
      </c>
      <c r="B102" s="43" t="s">
        <v>105</v>
      </c>
      <c r="C102" s="43" t="s">
        <v>106</v>
      </c>
      <c r="D102" s="119" t="s">
        <v>120</v>
      </c>
      <c r="E102" s="45" t="s">
        <v>32</v>
      </c>
      <c r="F102" s="46">
        <v>876</v>
      </c>
      <c r="G102" s="44" t="s">
        <v>33</v>
      </c>
      <c r="H102" s="44">
        <v>1</v>
      </c>
      <c r="I102" s="44">
        <v>71100000000</v>
      </c>
      <c r="J102" s="47" t="s">
        <v>34</v>
      </c>
      <c r="K102" s="51">
        <v>1508000</v>
      </c>
      <c r="L102" s="135">
        <v>44715</v>
      </c>
      <c r="M102" s="140">
        <v>44899</v>
      </c>
      <c r="N102" s="142" t="s">
        <v>55</v>
      </c>
      <c r="O102" s="49" t="s">
        <v>56</v>
      </c>
      <c r="P102" s="171" t="s">
        <v>56</v>
      </c>
      <c r="Q102" s="188" t="s">
        <v>54</v>
      </c>
      <c r="R102" s="189" t="s">
        <v>54</v>
      </c>
      <c r="S102" s="193"/>
    </row>
    <row r="103" spans="1:19" s="24" customFormat="1" ht="24" customHeight="1" x14ac:dyDescent="0.2">
      <c r="A103" s="42"/>
      <c r="B103" s="35"/>
      <c r="C103" s="35"/>
      <c r="D103" s="36" t="s">
        <v>30</v>
      </c>
      <c r="E103" s="37"/>
      <c r="F103" s="38"/>
      <c r="G103" s="38"/>
      <c r="H103" s="38"/>
      <c r="I103" s="79"/>
      <c r="J103" s="38"/>
      <c r="K103" s="39"/>
      <c r="L103" s="40"/>
      <c r="M103" s="41"/>
      <c r="N103" s="38"/>
      <c r="O103" s="37"/>
      <c r="P103" s="169"/>
      <c r="Q103" s="185"/>
      <c r="R103" s="60"/>
      <c r="S103" s="194"/>
    </row>
    <row r="104" spans="1:19" s="24" customFormat="1" ht="81.75" customHeight="1" x14ac:dyDescent="0.2">
      <c r="A104" s="42">
        <v>84</v>
      </c>
      <c r="B104" s="55">
        <v>71</v>
      </c>
      <c r="C104" s="55" t="s">
        <v>42</v>
      </c>
      <c r="D104" s="50" t="s">
        <v>325</v>
      </c>
      <c r="E104" s="73" t="s">
        <v>32</v>
      </c>
      <c r="F104" s="72">
        <v>876</v>
      </c>
      <c r="G104" s="55" t="s">
        <v>33</v>
      </c>
      <c r="H104" s="55">
        <v>1</v>
      </c>
      <c r="I104" s="80">
        <v>71100000000</v>
      </c>
      <c r="J104" s="55" t="s">
        <v>34</v>
      </c>
      <c r="K104" s="74">
        <v>320000</v>
      </c>
      <c r="L104" s="75">
        <v>44803</v>
      </c>
      <c r="M104" s="75">
        <v>44890</v>
      </c>
      <c r="N104" s="90" t="s">
        <v>58</v>
      </c>
      <c r="O104" s="64" t="s">
        <v>56</v>
      </c>
      <c r="P104" s="171" t="s">
        <v>54</v>
      </c>
      <c r="Q104" s="188" t="s">
        <v>54</v>
      </c>
      <c r="R104" s="189" t="s">
        <v>54</v>
      </c>
      <c r="S104" s="194"/>
    </row>
    <row r="105" spans="1:19" s="24" customFormat="1" ht="69" customHeight="1" x14ac:dyDescent="0.2">
      <c r="A105" s="42">
        <v>85</v>
      </c>
      <c r="B105" s="124" t="s">
        <v>84</v>
      </c>
      <c r="C105" s="124" t="s">
        <v>84</v>
      </c>
      <c r="D105" s="119" t="s">
        <v>85</v>
      </c>
      <c r="E105" s="73" t="s">
        <v>32</v>
      </c>
      <c r="F105" s="72">
        <v>876</v>
      </c>
      <c r="G105" s="55" t="s">
        <v>33</v>
      </c>
      <c r="H105" s="55">
        <v>1</v>
      </c>
      <c r="I105" s="55">
        <v>71100000000</v>
      </c>
      <c r="J105" s="55" t="s">
        <v>34</v>
      </c>
      <c r="K105" s="74">
        <v>320000</v>
      </c>
      <c r="L105" s="96">
        <v>44805</v>
      </c>
      <c r="M105" s="97">
        <v>44910</v>
      </c>
      <c r="N105" s="90" t="s">
        <v>59</v>
      </c>
      <c r="O105" s="64" t="s">
        <v>56</v>
      </c>
      <c r="P105" s="171" t="s">
        <v>54</v>
      </c>
      <c r="Q105" s="188" t="s">
        <v>54</v>
      </c>
      <c r="R105" s="189" t="s">
        <v>54</v>
      </c>
      <c r="S105" s="194"/>
    </row>
    <row r="106" spans="1:19" s="24" customFormat="1" ht="88.5" customHeight="1" x14ac:dyDescent="0.2">
      <c r="A106" s="42">
        <v>86</v>
      </c>
      <c r="B106" s="118" t="s">
        <v>113</v>
      </c>
      <c r="C106" s="118" t="s">
        <v>114</v>
      </c>
      <c r="D106" s="119" t="s">
        <v>121</v>
      </c>
      <c r="E106" s="73" t="s">
        <v>32</v>
      </c>
      <c r="F106" s="72">
        <v>876</v>
      </c>
      <c r="G106" s="55" t="s">
        <v>33</v>
      </c>
      <c r="H106" s="55">
        <v>1</v>
      </c>
      <c r="I106" s="55">
        <v>71100000000</v>
      </c>
      <c r="J106" s="55" t="s">
        <v>34</v>
      </c>
      <c r="K106" s="74">
        <f>1300000*1.2</f>
        <v>1560000</v>
      </c>
      <c r="L106" s="96">
        <v>44744</v>
      </c>
      <c r="M106" s="97">
        <v>44897</v>
      </c>
      <c r="N106" s="90" t="s">
        <v>36</v>
      </c>
      <c r="O106" s="64" t="s">
        <v>54</v>
      </c>
      <c r="P106" s="171" t="s">
        <v>54</v>
      </c>
      <c r="Q106" s="188" t="s">
        <v>54</v>
      </c>
      <c r="R106" s="189" t="s">
        <v>54</v>
      </c>
      <c r="S106" s="194"/>
    </row>
    <row r="107" spans="1:19" s="24" customFormat="1" ht="69" customHeight="1" x14ac:dyDescent="0.2">
      <c r="A107" s="42">
        <v>87</v>
      </c>
      <c r="B107" s="118" t="s">
        <v>122</v>
      </c>
      <c r="C107" s="118" t="s">
        <v>123</v>
      </c>
      <c r="D107" s="119" t="s">
        <v>124</v>
      </c>
      <c r="E107" s="73" t="s">
        <v>32</v>
      </c>
      <c r="F107" s="72">
        <v>876</v>
      </c>
      <c r="G107" s="55" t="s">
        <v>33</v>
      </c>
      <c r="H107" s="55">
        <v>1</v>
      </c>
      <c r="I107" s="55">
        <v>71100000000</v>
      </c>
      <c r="J107" s="55" t="s">
        <v>34</v>
      </c>
      <c r="K107" s="74">
        <v>174600</v>
      </c>
      <c r="L107" s="96">
        <v>44744</v>
      </c>
      <c r="M107" s="97">
        <v>44897</v>
      </c>
      <c r="N107" s="90" t="s">
        <v>125</v>
      </c>
      <c r="O107" s="64" t="s">
        <v>56</v>
      </c>
      <c r="P107" s="171" t="s">
        <v>54</v>
      </c>
      <c r="Q107" s="188" t="s">
        <v>54</v>
      </c>
      <c r="R107" s="189" t="s">
        <v>54</v>
      </c>
      <c r="S107" s="194"/>
    </row>
    <row r="108" spans="1:19" s="24" customFormat="1" ht="69" customHeight="1" x14ac:dyDescent="0.2">
      <c r="A108" s="42">
        <v>88</v>
      </c>
      <c r="B108" s="118" t="s">
        <v>99</v>
      </c>
      <c r="C108" s="118" t="s">
        <v>100</v>
      </c>
      <c r="D108" s="119" t="s">
        <v>126</v>
      </c>
      <c r="E108" s="73" t="s">
        <v>32</v>
      </c>
      <c r="F108" s="72">
        <v>876</v>
      </c>
      <c r="G108" s="55" t="s">
        <v>33</v>
      </c>
      <c r="H108" s="55">
        <v>1</v>
      </c>
      <c r="I108" s="55">
        <v>71100000000</v>
      </c>
      <c r="J108" s="55" t="s">
        <v>34</v>
      </c>
      <c r="K108" s="74">
        <f>483000*1.2</f>
        <v>579600</v>
      </c>
      <c r="L108" s="96">
        <v>44775</v>
      </c>
      <c r="M108" s="97">
        <v>44896</v>
      </c>
      <c r="N108" s="90" t="s">
        <v>36</v>
      </c>
      <c r="O108" s="64" t="s">
        <v>54</v>
      </c>
      <c r="P108" s="171" t="s">
        <v>54</v>
      </c>
      <c r="Q108" s="188" t="s">
        <v>54</v>
      </c>
      <c r="R108" s="189" t="s">
        <v>54</v>
      </c>
      <c r="S108" s="194"/>
    </row>
    <row r="109" spans="1:19" s="29" customFormat="1" ht="24" customHeight="1" x14ac:dyDescent="0.2">
      <c r="A109" s="42"/>
      <c r="B109" s="35"/>
      <c r="C109" s="35"/>
      <c r="D109" s="36" t="s">
        <v>37</v>
      </c>
      <c r="E109" s="37"/>
      <c r="F109" s="38"/>
      <c r="G109" s="38"/>
      <c r="H109" s="38"/>
      <c r="I109" s="79"/>
      <c r="J109" s="38"/>
      <c r="K109" s="39"/>
      <c r="L109" s="40"/>
      <c r="M109" s="41"/>
      <c r="N109" s="38"/>
      <c r="O109" s="37"/>
      <c r="P109" s="169"/>
      <c r="Q109" s="185"/>
      <c r="R109" s="60"/>
      <c r="S109" s="193"/>
    </row>
    <row r="110" spans="1:19" s="29" customFormat="1" ht="76.5" customHeight="1" x14ac:dyDescent="0.2">
      <c r="A110" s="45">
        <v>89</v>
      </c>
      <c r="B110" s="81" t="s">
        <v>41</v>
      </c>
      <c r="C110" s="81" t="s">
        <v>41</v>
      </c>
      <c r="D110" s="82" t="s">
        <v>51</v>
      </c>
      <c r="E110" s="45" t="s">
        <v>32</v>
      </c>
      <c r="F110" s="45">
        <v>876</v>
      </c>
      <c r="G110" s="45" t="s">
        <v>33</v>
      </c>
      <c r="H110" s="45">
        <v>1</v>
      </c>
      <c r="I110" s="83">
        <v>71100000000</v>
      </c>
      <c r="J110" s="45" t="s">
        <v>34</v>
      </c>
      <c r="K110" s="84">
        <v>490000</v>
      </c>
      <c r="L110" s="85">
        <v>44866</v>
      </c>
      <c r="M110" s="85">
        <v>45291</v>
      </c>
      <c r="N110" s="89" t="s">
        <v>55</v>
      </c>
      <c r="O110" s="49" t="s">
        <v>56</v>
      </c>
      <c r="P110" s="170" t="s">
        <v>56</v>
      </c>
      <c r="Q110" s="188" t="s">
        <v>54</v>
      </c>
      <c r="R110" s="189" t="s">
        <v>54</v>
      </c>
      <c r="S110" s="193"/>
    </row>
    <row r="111" spans="1:19" ht="51" x14ac:dyDescent="0.25">
      <c r="A111" s="45">
        <v>90</v>
      </c>
      <c r="B111" s="102" t="s">
        <v>68</v>
      </c>
      <c r="C111" s="103" t="s">
        <v>251</v>
      </c>
      <c r="D111" s="104" t="s">
        <v>70</v>
      </c>
      <c r="E111" s="105" t="s">
        <v>32</v>
      </c>
      <c r="F111" s="106">
        <v>112</v>
      </c>
      <c r="G111" s="45" t="s">
        <v>33</v>
      </c>
      <c r="H111" s="105">
        <v>1</v>
      </c>
      <c r="I111" s="83">
        <v>71100000000</v>
      </c>
      <c r="J111" s="45" t="s">
        <v>34</v>
      </c>
      <c r="K111" s="108">
        <v>7157000</v>
      </c>
      <c r="L111" s="109">
        <v>44838</v>
      </c>
      <c r="M111" s="109">
        <v>45291</v>
      </c>
      <c r="N111" s="110" t="s">
        <v>55</v>
      </c>
      <c r="O111" s="111" t="s">
        <v>71</v>
      </c>
      <c r="P111" s="174" t="s">
        <v>56</v>
      </c>
      <c r="Q111" s="188" t="s">
        <v>54</v>
      </c>
      <c r="R111" s="189" t="s">
        <v>54</v>
      </c>
      <c r="S111" s="125"/>
    </row>
    <row r="112" spans="1:19" s="25" customFormat="1" ht="51" x14ac:dyDescent="0.2">
      <c r="A112" s="45">
        <v>91</v>
      </c>
      <c r="B112" s="112" t="s">
        <v>72</v>
      </c>
      <c r="C112" s="112" t="s">
        <v>72</v>
      </c>
      <c r="D112" s="113" t="s">
        <v>73</v>
      </c>
      <c r="E112" s="105" t="s">
        <v>32</v>
      </c>
      <c r="F112" s="90">
        <v>876</v>
      </c>
      <c r="G112" s="45" t="s">
        <v>33</v>
      </c>
      <c r="H112" s="105">
        <v>1</v>
      </c>
      <c r="I112" s="83">
        <v>71100000000</v>
      </c>
      <c r="J112" s="45" t="s">
        <v>34</v>
      </c>
      <c r="K112" s="114">
        <v>3920000</v>
      </c>
      <c r="L112" s="109">
        <v>44839</v>
      </c>
      <c r="M112" s="109">
        <v>46022</v>
      </c>
      <c r="N112" s="115" t="s">
        <v>74</v>
      </c>
      <c r="O112" s="111" t="s">
        <v>71</v>
      </c>
      <c r="P112" s="174" t="s">
        <v>54</v>
      </c>
      <c r="Q112" s="188" t="s">
        <v>54</v>
      </c>
      <c r="R112" s="189" t="s">
        <v>54</v>
      </c>
      <c r="S112" s="59"/>
    </row>
    <row r="113" spans="1:19" s="25" customFormat="1" ht="52.5" customHeight="1" x14ac:dyDescent="0.2">
      <c r="A113" s="45">
        <v>92</v>
      </c>
      <c r="B113" s="112" t="s">
        <v>75</v>
      </c>
      <c r="C113" s="112" t="s">
        <v>76</v>
      </c>
      <c r="D113" s="113" t="s">
        <v>77</v>
      </c>
      <c r="E113" s="105" t="s">
        <v>32</v>
      </c>
      <c r="F113" s="90">
        <v>876</v>
      </c>
      <c r="G113" s="45" t="s">
        <v>33</v>
      </c>
      <c r="H113" s="105">
        <v>1</v>
      </c>
      <c r="I113" s="83">
        <v>71100000000</v>
      </c>
      <c r="J113" s="45" t="s">
        <v>34</v>
      </c>
      <c r="K113" s="114">
        <v>1154332</v>
      </c>
      <c r="L113" s="109">
        <v>44839</v>
      </c>
      <c r="M113" s="109">
        <v>45291</v>
      </c>
      <c r="N113" s="115" t="s">
        <v>67</v>
      </c>
      <c r="O113" s="111" t="s">
        <v>71</v>
      </c>
      <c r="P113" s="174" t="s">
        <v>54</v>
      </c>
      <c r="Q113" s="188" t="s">
        <v>54</v>
      </c>
      <c r="R113" s="189" t="s">
        <v>54</v>
      </c>
      <c r="S113" s="196" t="s">
        <v>56</v>
      </c>
    </row>
    <row r="114" spans="1:19" s="25" customFormat="1" ht="51" x14ac:dyDescent="0.2">
      <c r="A114" s="45">
        <v>93</v>
      </c>
      <c r="B114" s="112" t="s">
        <v>75</v>
      </c>
      <c r="C114" s="112" t="s">
        <v>76</v>
      </c>
      <c r="D114" s="113" t="s">
        <v>78</v>
      </c>
      <c r="E114" s="105" t="s">
        <v>32</v>
      </c>
      <c r="F114" s="90">
        <v>876</v>
      </c>
      <c r="G114" s="45" t="s">
        <v>33</v>
      </c>
      <c r="H114" s="105">
        <v>1</v>
      </c>
      <c r="I114" s="83">
        <v>71100000000</v>
      </c>
      <c r="J114" s="45" t="s">
        <v>34</v>
      </c>
      <c r="K114" s="114">
        <v>339000</v>
      </c>
      <c r="L114" s="109">
        <v>44839</v>
      </c>
      <c r="M114" s="109">
        <v>45291</v>
      </c>
      <c r="N114" s="115" t="s">
        <v>67</v>
      </c>
      <c r="O114" s="111" t="s">
        <v>71</v>
      </c>
      <c r="P114" s="174" t="s">
        <v>54</v>
      </c>
      <c r="Q114" s="188" t="s">
        <v>54</v>
      </c>
      <c r="R114" s="189" t="s">
        <v>54</v>
      </c>
      <c r="S114" s="196" t="s">
        <v>56</v>
      </c>
    </row>
    <row r="115" spans="1:19" s="48" customFormat="1" ht="51" x14ac:dyDescent="0.2">
      <c r="A115" s="45">
        <v>94</v>
      </c>
      <c r="B115" s="112" t="s">
        <v>79</v>
      </c>
      <c r="C115" s="112" t="s">
        <v>258</v>
      </c>
      <c r="D115" s="113" t="s">
        <v>81</v>
      </c>
      <c r="E115" s="105" t="s">
        <v>32</v>
      </c>
      <c r="F115" s="90">
        <v>876</v>
      </c>
      <c r="G115" s="45" t="s">
        <v>33</v>
      </c>
      <c r="H115" s="105">
        <v>1</v>
      </c>
      <c r="I115" s="83">
        <v>71100000000</v>
      </c>
      <c r="J115" s="45" t="s">
        <v>34</v>
      </c>
      <c r="K115" s="114">
        <v>360000</v>
      </c>
      <c r="L115" s="109">
        <v>44839</v>
      </c>
      <c r="M115" s="109">
        <v>45291</v>
      </c>
      <c r="N115" s="115" t="s">
        <v>67</v>
      </c>
      <c r="O115" s="111" t="s">
        <v>71</v>
      </c>
      <c r="P115" s="174" t="s">
        <v>54</v>
      </c>
      <c r="Q115" s="188" t="s">
        <v>54</v>
      </c>
      <c r="R115" s="189" t="s">
        <v>54</v>
      </c>
      <c r="S115" s="196" t="s">
        <v>56</v>
      </c>
    </row>
    <row r="116" spans="1:19" s="48" customFormat="1" ht="51" x14ac:dyDescent="0.2">
      <c r="A116" s="45">
        <v>95</v>
      </c>
      <c r="B116" s="116" t="s">
        <v>82</v>
      </c>
      <c r="C116" s="116" t="s">
        <v>82</v>
      </c>
      <c r="D116" s="107" t="s">
        <v>83</v>
      </c>
      <c r="E116" s="105" t="s">
        <v>32</v>
      </c>
      <c r="F116" s="116" t="s">
        <v>65</v>
      </c>
      <c r="G116" s="45" t="s">
        <v>33</v>
      </c>
      <c r="H116" s="116" t="s">
        <v>66</v>
      </c>
      <c r="I116" s="83">
        <v>71100000000</v>
      </c>
      <c r="J116" s="45" t="s">
        <v>34</v>
      </c>
      <c r="K116" s="117">
        <f>468000*1.2</f>
        <v>561600</v>
      </c>
      <c r="L116" s="109">
        <v>44870</v>
      </c>
      <c r="M116" s="109">
        <v>45291</v>
      </c>
      <c r="N116" s="64" t="s">
        <v>36</v>
      </c>
      <c r="O116" s="116" t="s">
        <v>54</v>
      </c>
      <c r="P116" s="174" t="s">
        <v>54</v>
      </c>
      <c r="Q116" s="188" t="s">
        <v>54</v>
      </c>
      <c r="R116" s="189" t="s">
        <v>54</v>
      </c>
      <c r="S116" s="158"/>
    </row>
    <row r="117" spans="1:19" s="48" customFormat="1" ht="51" x14ac:dyDescent="0.2">
      <c r="A117" s="45">
        <v>96</v>
      </c>
      <c r="B117" s="116" t="s">
        <v>86</v>
      </c>
      <c r="C117" s="116" t="s">
        <v>87</v>
      </c>
      <c r="D117" s="42" t="s">
        <v>300</v>
      </c>
      <c r="E117" s="120" t="s">
        <v>32</v>
      </c>
      <c r="F117" s="45">
        <v>876</v>
      </c>
      <c r="G117" s="44" t="s">
        <v>33</v>
      </c>
      <c r="H117" s="44">
        <v>1</v>
      </c>
      <c r="I117" s="44">
        <v>71100000000</v>
      </c>
      <c r="J117" s="47" t="s">
        <v>34</v>
      </c>
      <c r="K117" s="121">
        <v>500000</v>
      </c>
      <c r="L117" s="122">
        <v>44866</v>
      </c>
      <c r="M117" s="122">
        <v>45274</v>
      </c>
      <c r="N117" s="89" t="s">
        <v>55</v>
      </c>
      <c r="O117" s="123" t="s">
        <v>56</v>
      </c>
      <c r="P117" s="174" t="s">
        <v>56</v>
      </c>
      <c r="Q117" s="188" t="s">
        <v>54</v>
      </c>
      <c r="R117" s="189" t="s">
        <v>54</v>
      </c>
      <c r="S117" s="158"/>
    </row>
    <row r="118" spans="1:19" s="48" customFormat="1" ht="51" x14ac:dyDescent="0.2">
      <c r="A118" s="45">
        <v>97</v>
      </c>
      <c r="B118" s="116" t="s">
        <v>306</v>
      </c>
      <c r="C118" s="116" t="s">
        <v>87</v>
      </c>
      <c r="D118" s="42" t="s">
        <v>308</v>
      </c>
      <c r="E118" s="120" t="s">
        <v>32</v>
      </c>
      <c r="F118" s="45">
        <v>877</v>
      </c>
      <c r="G118" s="44" t="s">
        <v>33</v>
      </c>
      <c r="H118" s="44">
        <v>1</v>
      </c>
      <c r="I118" s="44">
        <v>71100000000</v>
      </c>
      <c r="J118" s="47" t="s">
        <v>34</v>
      </c>
      <c r="K118" s="121"/>
      <c r="L118" s="122"/>
      <c r="M118" s="122"/>
      <c r="N118" s="89"/>
      <c r="O118" s="123"/>
      <c r="P118" s="174"/>
      <c r="Q118" s="188" t="s">
        <v>54</v>
      </c>
      <c r="R118" s="189" t="s">
        <v>54</v>
      </c>
      <c r="S118" s="158"/>
    </row>
    <row r="119" spans="1:19" s="2" customFormat="1" ht="76.5" x14ac:dyDescent="0.2">
      <c r="A119" s="45">
        <v>98</v>
      </c>
      <c r="B119" s="148" t="s">
        <v>88</v>
      </c>
      <c r="C119" s="139" t="s">
        <v>88</v>
      </c>
      <c r="D119" s="47" t="s">
        <v>89</v>
      </c>
      <c r="E119" s="120" t="s">
        <v>32</v>
      </c>
      <c r="F119" s="45">
        <v>876</v>
      </c>
      <c r="G119" s="44" t="s">
        <v>33</v>
      </c>
      <c r="H119" s="44">
        <v>1</v>
      </c>
      <c r="I119" s="44">
        <v>71100000000</v>
      </c>
      <c r="J119" s="47" t="s">
        <v>34</v>
      </c>
      <c r="K119" s="121">
        <v>2369572.2000000002</v>
      </c>
      <c r="L119" s="149">
        <v>44835</v>
      </c>
      <c r="M119" s="149">
        <v>45261</v>
      </c>
      <c r="N119" s="89" t="s">
        <v>55</v>
      </c>
      <c r="O119" s="123" t="s">
        <v>56</v>
      </c>
      <c r="P119" s="174" t="s">
        <v>56</v>
      </c>
      <c r="Q119" s="188" t="s">
        <v>54</v>
      </c>
      <c r="R119" s="189" t="s">
        <v>54</v>
      </c>
      <c r="S119" s="159"/>
    </row>
    <row r="120" spans="1:19" s="2" customFormat="1" ht="51" x14ac:dyDescent="0.2">
      <c r="A120" s="45">
        <v>99</v>
      </c>
      <c r="B120" s="148" t="s">
        <v>90</v>
      </c>
      <c r="C120" s="101" t="s">
        <v>91</v>
      </c>
      <c r="D120" s="47" t="s">
        <v>309</v>
      </c>
      <c r="E120" s="120" t="s">
        <v>32</v>
      </c>
      <c r="F120" s="45">
        <v>876</v>
      </c>
      <c r="G120" s="44" t="s">
        <v>33</v>
      </c>
      <c r="H120" s="44">
        <v>1</v>
      </c>
      <c r="I120" s="44">
        <v>71100000000</v>
      </c>
      <c r="J120" s="47" t="s">
        <v>34</v>
      </c>
      <c r="K120" s="121">
        <v>400000</v>
      </c>
      <c r="L120" s="149">
        <v>44866</v>
      </c>
      <c r="M120" s="149">
        <v>45261</v>
      </c>
      <c r="N120" s="141" t="s">
        <v>55</v>
      </c>
      <c r="O120" s="123" t="s">
        <v>56</v>
      </c>
      <c r="P120" s="174" t="s">
        <v>56</v>
      </c>
      <c r="Q120" s="188" t="s">
        <v>54</v>
      </c>
      <c r="R120" s="189" t="s">
        <v>54</v>
      </c>
      <c r="S120" s="159"/>
    </row>
    <row r="121" spans="1:19" s="2" customFormat="1" ht="39.75" customHeight="1" x14ac:dyDescent="0.2">
      <c r="A121" s="45">
        <v>100</v>
      </c>
      <c r="B121" s="148" t="s">
        <v>90</v>
      </c>
      <c r="C121" s="101" t="s">
        <v>91</v>
      </c>
      <c r="D121" s="47" t="s">
        <v>310</v>
      </c>
      <c r="E121" s="120" t="s">
        <v>32</v>
      </c>
      <c r="F121" s="45">
        <v>876</v>
      </c>
      <c r="G121" s="44" t="s">
        <v>33</v>
      </c>
      <c r="H121" s="44">
        <v>1</v>
      </c>
      <c r="I121" s="44">
        <v>71100000000</v>
      </c>
      <c r="J121" s="47" t="s">
        <v>34</v>
      </c>
      <c r="K121" s="121"/>
      <c r="L121" s="149"/>
      <c r="M121" s="211"/>
      <c r="N121" s="142"/>
      <c r="O121" s="212"/>
      <c r="P121" s="174"/>
      <c r="Q121" s="188" t="s">
        <v>54</v>
      </c>
      <c r="R121" s="189" t="s">
        <v>54</v>
      </c>
      <c r="S121" s="159"/>
    </row>
    <row r="122" spans="1:19" s="2" customFormat="1" ht="49.5" customHeight="1" x14ac:dyDescent="0.2">
      <c r="A122" s="45">
        <v>101</v>
      </c>
      <c r="B122" s="148" t="s">
        <v>92</v>
      </c>
      <c r="C122" s="139" t="s">
        <v>92</v>
      </c>
      <c r="D122" s="42" t="s">
        <v>326</v>
      </c>
      <c r="E122" s="44" t="s">
        <v>32</v>
      </c>
      <c r="F122" s="45">
        <v>876</v>
      </c>
      <c r="G122" s="44" t="s">
        <v>33</v>
      </c>
      <c r="H122" s="44">
        <v>1</v>
      </c>
      <c r="I122" s="44">
        <v>71100000000</v>
      </c>
      <c r="J122" s="47" t="s">
        <v>34</v>
      </c>
      <c r="K122" s="126">
        <v>25000000</v>
      </c>
      <c r="L122" s="150">
        <v>44835</v>
      </c>
      <c r="M122" s="151" t="s">
        <v>94</v>
      </c>
      <c r="N122" s="44" t="s">
        <v>58</v>
      </c>
      <c r="O122" s="152" t="s">
        <v>56</v>
      </c>
      <c r="P122" s="174" t="s">
        <v>54</v>
      </c>
      <c r="Q122" s="188" t="s">
        <v>54</v>
      </c>
      <c r="R122" s="189" t="s">
        <v>54</v>
      </c>
      <c r="S122" s="159"/>
    </row>
    <row r="123" spans="1:19" s="2" customFormat="1" ht="70.5" customHeight="1" x14ac:dyDescent="0.2">
      <c r="A123" s="45">
        <v>102</v>
      </c>
      <c r="B123" s="64" t="s">
        <v>103</v>
      </c>
      <c r="C123" s="144" t="s">
        <v>127</v>
      </c>
      <c r="D123" s="113" t="s">
        <v>128</v>
      </c>
      <c r="E123" s="90" t="s">
        <v>32</v>
      </c>
      <c r="F123" s="90">
        <v>876</v>
      </c>
      <c r="G123" s="90" t="s">
        <v>33</v>
      </c>
      <c r="H123" s="90">
        <v>1</v>
      </c>
      <c r="I123" s="90">
        <v>71100000000</v>
      </c>
      <c r="J123" s="90" t="s">
        <v>34</v>
      </c>
      <c r="K123" s="145">
        <f>864000*1.2</f>
        <v>1036800</v>
      </c>
      <c r="L123" s="146">
        <v>44836</v>
      </c>
      <c r="M123" s="146">
        <v>45993</v>
      </c>
      <c r="N123" s="110" t="s">
        <v>36</v>
      </c>
      <c r="O123" s="147" t="s">
        <v>54</v>
      </c>
      <c r="P123" s="175" t="s">
        <v>54</v>
      </c>
      <c r="Q123" s="188" t="s">
        <v>54</v>
      </c>
      <c r="R123" s="189" t="s">
        <v>54</v>
      </c>
      <c r="S123" s="159"/>
    </row>
    <row r="124" spans="1:19" s="2" customFormat="1" ht="51" x14ac:dyDescent="0.2">
      <c r="A124" s="45">
        <v>103</v>
      </c>
      <c r="B124" s="64" t="s">
        <v>103</v>
      </c>
      <c r="C124" s="144" t="s">
        <v>127</v>
      </c>
      <c r="D124" s="113" t="s">
        <v>328</v>
      </c>
      <c r="E124" s="90" t="s">
        <v>32</v>
      </c>
      <c r="F124" s="90">
        <v>876</v>
      </c>
      <c r="G124" s="90" t="s">
        <v>33</v>
      </c>
      <c r="H124" s="90">
        <v>1</v>
      </c>
      <c r="I124" s="90">
        <v>71100000000</v>
      </c>
      <c r="J124" s="90" t="s">
        <v>34</v>
      </c>
      <c r="K124" s="183">
        <f>5100000*1.2</f>
        <v>6120000</v>
      </c>
      <c r="L124" s="146">
        <v>44836</v>
      </c>
      <c r="M124" s="146">
        <v>45993</v>
      </c>
      <c r="N124" s="110" t="s">
        <v>36</v>
      </c>
      <c r="O124" s="147" t="s">
        <v>54</v>
      </c>
      <c r="P124" s="175" t="s">
        <v>54</v>
      </c>
      <c r="Q124" s="188" t="s">
        <v>54</v>
      </c>
      <c r="R124" s="189" t="s">
        <v>54</v>
      </c>
      <c r="S124" s="196" t="s">
        <v>56</v>
      </c>
    </row>
    <row r="125" spans="1:19" s="2" customFormat="1" ht="51" x14ac:dyDescent="0.2">
      <c r="A125" s="45">
        <v>104</v>
      </c>
      <c r="B125" s="64" t="s">
        <v>103</v>
      </c>
      <c r="C125" s="144" t="s">
        <v>127</v>
      </c>
      <c r="D125" s="113" t="s">
        <v>327</v>
      </c>
      <c r="E125" s="90" t="s">
        <v>32</v>
      </c>
      <c r="F125" s="90">
        <v>876</v>
      </c>
      <c r="G125" s="90" t="s">
        <v>33</v>
      </c>
      <c r="H125" s="90">
        <v>1</v>
      </c>
      <c r="I125" s="90">
        <v>71100000000</v>
      </c>
      <c r="J125" s="90" t="s">
        <v>34</v>
      </c>
      <c r="K125" s="145">
        <f>2100000*1.2</f>
        <v>2520000</v>
      </c>
      <c r="L125" s="146">
        <v>44836</v>
      </c>
      <c r="M125" s="146">
        <v>45993</v>
      </c>
      <c r="N125" s="110" t="s">
        <v>36</v>
      </c>
      <c r="O125" s="147" t="s">
        <v>54</v>
      </c>
      <c r="P125" s="175" t="s">
        <v>54</v>
      </c>
      <c r="Q125" s="188" t="s">
        <v>54</v>
      </c>
      <c r="R125" s="189" t="s">
        <v>54</v>
      </c>
      <c r="S125" s="159"/>
    </row>
    <row r="126" spans="1:19" s="2" customFormat="1" ht="51" x14ac:dyDescent="0.2">
      <c r="A126" s="45">
        <v>105</v>
      </c>
      <c r="B126" s="64" t="s">
        <v>103</v>
      </c>
      <c r="C126" s="144" t="s">
        <v>127</v>
      </c>
      <c r="D126" s="113" t="s">
        <v>131</v>
      </c>
      <c r="E126" s="90" t="s">
        <v>32</v>
      </c>
      <c r="F126" s="90">
        <v>876</v>
      </c>
      <c r="G126" s="90" t="s">
        <v>33</v>
      </c>
      <c r="H126" s="90">
        <v>1</v>
      </c>
      <c r="I126" s="90">
        <v>71100000000</v>
      </c>
      <c r="J126" s="90" t="s">
        <v>34</v>
      </c>
      <c r="K126" s="145">
        <f>1700000*1.2</f>
        <v>2040000</v>
      </c>
      <c r="L126" s="146">
        <v>44836</v>
      </c>
      <c r="M126" s="146">
        <v>45993</v>
      </c>
      <c r="N126" s="110" t="s">
        <v>36</v>
      </c>
      <c r="O126" s="147" t="s">
        <v>54</v>
      </c>
      <c r="P126" s="175" t="s">
        <v>54</v>
      </c>
      <c r="Q126" s="188" t="s">
        <v>54</v>
      </c>
      <c r="R126" s="189" t="s">
        <v>54</v>
      </c>
      <c r="S126" s="159"/>
    </row>
    <row r="127" spans="1:19" s="2" customFormat="1" ht="51" x14ac:dyDescent="0.2">
      <c r="A127" s="45">
        <v>106</v>
      </c>
      <c r="B127" s="64" t="s">
        <v>103</v>
      </c>
      <c r="C127" s="144" t="s">
        <v>127</v>
      </c>
      <c r="D127" s="113" t="s">
        <v>132</v>
      </c>
      <c r="E127" s="90" t="s">
        <v>32</v>
      </c>
      <c r="F127" s="90">
        <v>876</v>
      </c>
      <c r="G127" s="90" t="s">
        <v>33</v>
      </c>
      <c r="H127" s="90">
        <v>1</v>
      </c>
      <c r="I127" s="90">
        <v>71100000000</v>
      </c>
      <c r="J127" s="90" t="s">
        <v>34</v>
      </c>
      <c r="K127" s="145">
        <f>1578600*1.2</f>
        <v>1894320</v>
      </c>
      <c r="L127" s="146">
        <v>44836</v>
      </c>
      <c r="M127" s="146">
        <v>45993</v>
      </c>
      <c r="N127" s="110" t="s">
        <v>36</v>
      </c>
      <c r="O127" s="147" t="s">
        <v>54</v>
      </c>
      <c r="P127" s="175" t="s">
        <v>54</v>
      </c>
      <c r="Q127" s="188" t="s">
        <v>54</v>
      </c>
      <c r="R127" s="189" t="s">
        <v>54</v>
      </c>
      <c r="S127" s="159"/>
    </row>
    <row r="128" spans="1:19" s="2" customFormat="1" ht="51" x14ac:dyDescent="0.2">
      <c r="A128" s="45">
        <v>107</v>
      </c>
      <c r="B128" s="64" t="s">
        <v>103</v>
      </c>
      <c r="C128" s="144" t="s">
        <v>127</v>
      </c>
      <c r="D128" s="113" t="s">
        <v>133</v>
      </c>
      <c r="E128" s="90" t="s">
        <v>32</v>
      </c>
      <c r="F128" s="90">
        <v>876</v>
      </c>
      <c r="G128" s="90" t="s">
        <v>33</v>
      </c>
      <c r="H128" s="90">
        <v>1</v>
      </c>
      <c r="I128" s="90">
        <v>71100000000</v>
      </c>
      <c r="J128" s="90" t="s">
        <v>34</v>
      </c>
      <c r="K128" s="145">
        <v>2088000</v>
      </c>
      <c r="L128" s="146">
        <v>44836</v>
      </c>
      <c r="M128" s="146">
        <v>45993</v>
      </c>
      <c r="N128" s="110" t="s">
        <v>36</v>
      </c>
      <c r="O128" s="147" t="s">
        <v>54</v>
      </c>
      <c r="P128" s="175" t="s">
        <v>54</v>
      </c>
      <c r="Q128" s="188" t="s">
        <v>54</v>
      </c>
      <c r="R128" s="189" t="s">
        <v>54</v>
      </c>
      <c r="S128" s="159"/>
    </row>
    <row r="129" spans="1:19" s="2" customFormat="1" ht="57.75" customHeight="1" x14ac:dyDescent="0.2">
      <c r="A129" s="45">
        <v>108</v>
      </c>
      <c r="B129" s="64" t="s">
        <v>103</v>
      </c>
      <c r="C129" s="144" t="s">
        <v>127</v>
      </c>
      <c r="D129" s="113" t="s">
        <v>134</v>
      </c>
      <c r="E129" s="90" t="s">
        <v>32</v>
      </c>
      <c r="F129" s="90">
        <v>876</v>
      </c>
      <c r="G129" s="90" t="s">
        <v>33</v>
      </c>
      <c r="H129" s="90">
        <v>1</v>
      </c>
      <c r="I129" s="90">
        <v>71100000000</v>
      </c>
      <c r="J129" s="90" t="s">
        <v>34</v>
      </c>
      <c r="K129" s="145">
        <f>1944000*1.2</f>
        <v>2332800</v>
      </c>
      <c r="L129" s="146">
        <v>44836</v>
      </c>
      <c r="M129" s="146">
        <v>45993</v>
      </c>
      <c r="N129" s="110" t="s">
        <v>36</v>
      </c>
      <c r="O129" s="147" t="s">
        <v>54</v>
      </c>
      <c r="P129" s="175" t="s">
        <v>54</v>
      </c>
      <c r="Q129" s="188" t="s">
        <v>54</v>
      </c>
      <c r="R129" s="189" t="s">
        <v>54</v>
      </c>
      <c r="S129" s="159"/>
    </row>
    <row r="130" spans="1:19" ht="58.5" customHeight="1" x14ac:dyDescent="0.25">
      <c r="A130" s="45">
        <v>109</v>
      </c>
      <c r="B130" s="144" t="s">
        <v>147</v>
      </c>
      <c r="C130" s="144" t="s">
        <v>148</v>
      </c>
      <c r="D130" s="90" t="s">
        <v>149</v>
      </c>
      <c r="E130" s="90" t="s">
        <v>32</v>
      </c>
      <c r="F130" s="90">
        <v>876</v>
      </c>
      <c r="G130" s="90" t="s">
        <v>33</v>
      </c>
      <c r="H130" s="90">
        <v>1</v>
      </c>
      <c r="I130" s="90">
        <v>71136000000</v>
      </c>
      <c r="J130" s="90" t="s">
        <v>34</v>
      </c>
      <c r="K130" s="108">
        <f>1350000*1.2</f>
        <v>1620000</v>
      </c>
      <c r="L130" s="157">
        <v>44896</v>
      </c>
      <c r="M130" s="157">
        <v>45261</v>
      </c>
      <c r="N130" s="64" t="s">
        <v>36</v>
      </c>
      <c r="O130" s="55" t="s">
        <v>54</v>
      </c>
      <c r="P130" s="171" t="s">
        <v>54</v>
      </c>
      <c r="Q130" s="188" t="s">
        <v>54</v>
      </c>
      <c r="R130" s="189" t="s">
        <v>54</v>
      </c>
      <c r="S130" s="197" t="s">
        <v>56</v>
      </c>
    </row>
    <row r="131" spans="1:19" ht="54" customHeight="1" x14ac:dyDescent="0.25">
      <c r="A131" s="45">
        <v>110</v>
      </c>
      <c r="B131" s="144" t="s">
        <v>153</v>
      </c>
      <c r="C131" s="144" t="s">
        <v>153</v>
      </c>
      <c r="D131" s="90" t="s">
        <v>152</v>
      </c>
      <c r="E131" s="90" t="s">
        <v>32</v>
      </c>
      <c r="F131" s="90">
        <v>876</v>
      </c>
      <c r="G131" s="90" t="s">
        <v>33</v>
      </c>
      <c r="H131" s="90">
        <v>1</v>
      </c>
      <c r="I131" s="90">
        <v>71136000000</v>
      </c>
      <c r="J131" s="90" t="s">
        <v>34</v>
      </c>
      <c r="K131" s="108">
        <v>11800000</v>
      </c>
      <c r="L131" s="157">
        <v>44897</v>
      </c>
      <c r="M131" s="157">
        <v>45628</v>
      </c>
      <c r="N131" s="90" t="s">
        <v>58</v>
      </c>
      <c r="O131" s="55" t="s">
        <v>56</v>
      </c>
      <c r="P131" s="171" t="s">
        <v>54</v>
      </c>
      <c r="Q131" s="188" t="s">
        <v>54</v>
      </c>
      <c r="R131" s="189" t="s">
        <v>54</v>
      </c>
      <c r="S131" s="125"/>
    </row>
    <row r="132" spans="1:19" ht="15" customHeight="1" x14ac:dyDescent="0.25">
      <c r="D132"/>
      <c r="K132" s="182">
        <f>SUBTOTAL(9,K74:K131)</f>
        <v>432065312.74559999</v>
      </c>
      <c r="M132" s="6"/>
    </row>
    <row r="133" spans="1:19" ht="15" customHeight="1" x14ac:dyDescent="0.25">
      <c r="D133"/>
      <c r="K133" s="182"/>
      <c r="M133" s="6"/>
    </row>
    <row r="134" spans="1:19" s="93" customFormat="1" ht="16.5" customHeight="1" x14ac:dyDescent="0.25">
      <c r="C134" s="214"/>
      <c r="K134" s="215"/>
      <c r="P134" s="164"/>
    </row>
    <row r="135" spans="1:19" s="178" customFormat="1" ht="12.75" x14ac:dyDescent="0.2">
      <c r="A135" s="176"/>
      <c r="B135" s="176"/>
      <c r="C135" s="176"/>
      <c r="D135" s="176"/>
      <c r="E135" s="176"/>
      <c r="F135" s="176"/>
      <c r="G135" s="176"/>
      <c r="H135" s="176"/>
      <c r="I135" s="176"/>
      <c r="J135" s="177"/>
      <c r="K135" s="177"/>
      <c r="L135" s="177"/>
      <c r="M135" s="177"/>
      <c r="N135" s="177"/>
      <c r="O135" s="177"/>
      <c r="P135" s="177"/>
      <c r="Q135" s="177"/>
    </row>
    <row r="136" spans="1:19" ht="15" customHeight="1" x14ac:dyDescent="0.25">
      <c r="D136"/>
      <c r="K136" s="182"/>
      <c r="M136" s="6"/>
    </row>
    <row r="137" spans="1:19" ht="15" customHeight="1" x14ac:dyDescent="0.25">
      <c r="D137"/>
      <c r="K137" s="182"/>
      <c r="L137" s="198"/>
      <c r="M137" s="6"/>
    </row>
    <row r="138" spans="1:19" ht="15" customHeight="1" x14ac:dyDescent="0.25">
      <c r="D138"/>
      <c r="K138" s="182"/>
      <c r="M138" s="6"/>
    </row>
    <row r="139" spans="1:19" ht="15" customHeight="1" x14ac:dyDescent="0.25">
      <c r="B139" s="24"/>
      <c r="D139"/>
      <c r="L139" s="213"/>
      <c r="M139" s="6"/>
    </row>
    <row r="140" spans="1:19" ht="15" customHeight="1" x14ac:dyDescent="0.25">
      <c r="B140" s="179"/>
      <c r="D140"/>
      <c r="M140" s="6"/>
    </row>
    <row r="141" spans="1:19" ht="15" customHeight="1" x14ac:dyDescent="0.25">
      <c r="D141"/>
      <c r="M141" s="6"/>
    </row>
    <row r="142" spans="1:19" ht="15" customHeight="1" x14ac:dyDescent="0.25">
      <c r="D142"/>
      <c r="M142" s="6"/>
    </row>
    <row r="143" spans="1:19" ht="15" customHeight="1" x14ac:dyDescent="0.25">
      <c r="D143"/>
      <c r="M143" s="6"/>
    </row>
    <row r="144" spans="1:19" ht="15" customHeight="1" x14ac:dyDescent="0.25">
      <c r="D144"/>
      <c r="M144" s="6"/>
    </row>
    <row r="145" spans="4:13" ht="15" customHeight="1" x14ac:dyDescent="0.25">
      <c r="D145"/>
      <c r="M145" s="6"/>
    </row>
    <row r="146" spans="4:13" ht="15" customHeight="1" x14ac:dyDescent="0.25">
      <c r="D146"/>
      <c r="M146" s="6"/>
    </row>
    <row r="147" spans="4:13" ht="15" customHeight="1" x14ac:dyDescent="0.25">
      <c r="D147"/>
      <c r="M147" s="6"/>
    </row>
    <row r="148" spans="4:13" ht="15" customHeight="1" x14ac:dyDescent="0.25">
      <c r="D148"/>
      <c r="M148" s="6"/>
    </row>
    <row r="149" spans="4:13" ht="15" customHeight="1" x14ac:dyDescent="0.25">
      <c r="D149"/>
      <c r="M149" s="6"/>
    </row>
    <row r="150" spans="4:13" ht="15" customHeight="1" x14ac:dyDescent="0.25">
      <c r="D150"/>
      <c r="M150" s="6"/>
    </row>
    <row r="151" spans="4:13" ht="15" customHeight="1" x14ac:dyDescent="0.25">
      <c r="D151"/>
      <c r="M151" s="6"/>
    </row>
    <row r="152" spans="4:13" ht="15" customHeight="1" x14ac:dyDescent="0.25">
      <c r="D152"/>
      <c r="M152" s="6"/>
    </row>
    <row r="153" spans="4:13" ht="15" customHeight="1" x14ac:dyDescent="0.25">
      <c r="D153"/>
      <c r="M153" s="6"/>
    </row>
    <row r="154" spans="4:13" ht="15" customHeight="1" x14ac:dyDescent="0.25">
      <c r="D154"/>
      <c r="M154" s="6"/>
    </row>
    <row r="155" spans="4:13" ht="15" customHeight="1" x14ac:dyDescent="0.25">
      <c r="D155"/>
      <c r="M155" s="6"/>
    </row>
    <row r="156" spans="4:13" ht="15" customHeight="1" x14ac:dyDescent="0.25">
      <c r="D156"/>
      <c r="M156" s="6"/>
    </row>
    <row r="157" spans="4:13" ht="15" customHeight="1" x14ac:dyDescent="0.25">
      <c r="D157"/>
      <c r="M157" s="6"/>
    </row>
    <row r="158" spans="4:13" ht="15" customHeight="1" x14ac:dyDescent="0.25">
      <c r="D158"/>
      <c r="M158" s="6"/>
    </row>
    <row r="159" spans="4:13" ht="15" customHeight="1" x14ac:dyDescent="0.25">
      <c r="D159"/>
      <c r="M159" s="6"/>
    </row>
    <row r="160" spans="4:13" ht="15" customHeight="1" x14ac:dyDescent="0.25">
      <c r="D160"/>
      <c r="M160" s="6"/>
    </row>
    <row r="161" spans="4:13" ht="15" customHeight="1" x14ac:dyDescent="0.25">
      <c r="D161"/>
      <c r="M161" s="6"/>
    </row>
    <row r="162" spans="4:13" ht="15" customHeight="1" x14ac:dyDescent="0.25">
      <c r="D162"/>
      <c r="M162" s="6"/>
    </row>
    <row r="163" spans="4:13" ht="15" customHeight="1" x14ac:dyDescent="0.25">
      <c r="D163"/>
      <c r="M163" s="6"/>
    </row>
    <row r="164" spans="4:13" ht="15" customHeight="1" x14ac:dyDescent="0.25">
      <c r="D164"/>
      <c r="M164" s="6"/>
    </row>
    <row r="165" spans="4:13" ht="15" customHeight="1" x14ac:dyDescent="0.25">
      <c r="D165"/>
      <c r="M165" s="6"/>
    </row>
    <row r="166" spans="4:13" ht="15" customHeight="1" x14ac:dyDescent="0.25">
      <c r="D166"/>
      <c r="M166" s="6"/>
    </row>
    <row r="167" spans="4:13" ht="15" customHeight="1" x14ac:dyDescent="0.25">
      <c r="D167"/>
      <c r="M167" s="6"/>
    </row>
    <row r="168" spans="4:13" ht="15" customHeight="1" x14ac:dyDescent="0.25">
      <c r="D168"/>
      <c r="M168" s="6"/>
    </row>
    <row r="169" spans="4:13" ht="15" customHeight="1" x14ac:dyDescent="0.25">
      <c r="D169"/>
      <c r="M169" s="6"/>
    </row>
    <row r="170" spans="4:13" ht="15" customHeight="1" x14ac:dyDescent="0.25">
      <c r="D170"/>
      <c r="M170" s="6"/>
    </row>
    <row r="171" spans="4:13" ht="15" customHeight="1" x14ac:dyDescent="0.25">
      <c r="D171"/>
      <c r="M171" s="6"/>
    </row>
    <row r="172" spans="4:13" ht="15" customHeight="1" x14ac:dyDescent="0.25">
      <c r="D172"/>
      <c r="M172" s="6"/>
    </row>
    <row r="173" spans="4:13" ht="15" customHeight="1" x14ac:dyDescent="0.25">
      <c r="D173"/>
      <c r="M173" s="6"/>
    </row>
    <row r="174" spans="4:13" ht="15" customHeight="1" x14ac:dyDescent="0.25">
      <c r="D174"/>
      <c r="M174" s="6"/>
    </row>
    <row r="175" spans="4:13" ht="15" customHeight="1" x14ac:dyDescent="0.25">
      <c r="D175"/>
      <c r="M175" s="6"/>
    </row>
    <row r="176" spans="4:13" ht="15" customHeight="1" x14ac:dyDescent="0.25">
      <c r="D176"/>
      <c r="M176" s="6"/>
    </row>
    <row r="177" spans="4:13" ht="15" customHeight="1" x14ac:dyDescent="0.25">
      <c r="D177"/>
      <c r="M177" s="6"/>
    </row>
    <row r="178" spans="4:13" ht="15" customHeight="1" x14ac:dyDescent="0.25">
      <c r="D178"/>
      <c r="M178" s="6"/>
    </row>
    <row r="179" spans="4:13" ht="15" customHeight="1" x14ac:dyDescent="0.25">
      <c r="D179"/>
      <c r="M179" s="6"/>
    </row>
    <row r="180" spans="4:13" ht="15" customHeight="1" x14ac:dyDescent="0.25">
      <c r="D180"/>
      <c r="M180" s="6"/>
    </row>
    <row r="181" spans="4:13" ht="15" customHeight="1" x14ac:dyDescent="0.25">
      <c r="D181"/>
      <c r="M181" s="6"/>
    </row>
    <row r="182" spans="4:13" ht="15" customHeight="1" x14ac:dyDescent="0.25">
      <c r="D182"/>
      <c r="M182" s="6"/>
    </row>
    <row r="183" spans="4:13" ht="15" customHeight="1" x14ac:dyDescent="0.25">
      <c r="D183"/>
      <c r="M183" s="6"/>
    </row>
    <row r="184" spans="4:13" ht="15" customHeight="1" x14ac:dyDescent="0.25">
      <c r="D184"/>
      <c r="M184" s="6"/>
    </row>
    <row r="185" spans="4:13" ht="15" customHeight="1" x14ac:dyDescent="0.25">
      <c r="D185"/>
      <c r="M185" s="6"/>
    </row>
    <row r="186" spans="4:13" ht="15" customHeight="1" x14ac:dyDescent="0.25">
      <c r="D186"/>
      <c r="M186" s="6"/>
    </row>
    <row r="187" spans="4:13" ht="15" customHeight="1" x14ac:dyDescent="0.25">
      <c r="D187"/>
      <c r="M187" s="6"/>
    </row>
    <row r="188" spans="4:13" ht="15" customHeight="1" x14ac:dyDescent="0.25">
      <c r="D188"/>
      <c r="M188" s="6"/>
    </row>
    <row r="189" spans="4:13" ht="15" customHeight="1" x14ac:dyDescent="0.25">
      <c r="D189"/>
      <c r="M189" s="6"/>
    </row>
    <row r="190" spans="4:13" ht="15" customHeight="1" x14ac:dyDescent="0.25">
      <c r="D190"/>
      <c r="M190" s="6"/>
    </row>
    <row r="191" spans="4:13" ht="15" customHeight="1" x14ac:dyDescent="0.25">
      <c r="D191"/>
      <c r="M191" s="6"/>
    </row>
    <row r="192" spans="4:13" ht="15" customHeight="1" x14ac:dyDescent="0.25">
      <c r="D192"/>
      <c r="M192" s="6"/>
    </row>
    <row r="193" spans="4:13" ht="15" customHeight="1" x14ac:dyDescent="0.25">
      <c r="D193"/>
      <c r="M193" s="6"/>
    </row>
    <row r="194" spans="4:13" ht="15" customHeight="1" x14ac:dyDescent="0.25">
      <c r="D194"/>
      <c r="M194" s="6"/>
    </row>
    <row r="195" spans="4:13" ht="15" customHeight="1" x14ac:dyDescent="0.25">
      <c r="D195"/>
      <c r="M195" s="6"/>
    </row>
    <row r="196" spans="4:13" ht="15" customHeight="1" x14ac:dyDescent="0.25">
      <c r="D196"/>
      <c r="M196" s="6"/>
    </row>
    <row r="197" spans="4:13" ht="15" customHeight="1" x14ac:dyDescent="0.25">
      <c r="D197"/>
      <c r="M197" s="6"/>
    </row>
    <row r="198" spans="4:13" ht="15" customHeight="1" x14ac:dyDescent="0.25">
      <c r="D198"/>
      <c r="M198" s="6"/>
    </row>
    <row r="199" spans="4:13" ht="15" customHeight="1" x14ac:dyDescent="0.25">
      <c r="D199"/>
      <c r="M199" s="6"/>
    </row>
    <row r="200" spans="4:13" ht="15" customHeight="1" x14ac:dyDescent="0.25">
      <c r="D200"/>
      <c r="M200" s="6"/>
    </row>
    <row r="201" spans="4:13" ht="15" customHeight="1" x14ac:dyDescent="0.25">
      <c r="D201"/>
      <c r="M201" s="6"/>
    </row>
    <row r="202" spans="4:13" ht="15" customHeight="1" x14ac:dyDescent="0.25">
      <c r="D202"/>
      <c r="M202" s="6"/>
    </row>
    <row r="203" spans="4:13" ht="15" customHeight="1" x14ac:dyDescent="0.25">
      <c r="D203"/>
      <c r="M203" s="6"/>
    </row>
    <row r="204" spans="4:13" ht="15" customHeight="1" x14ac:dyDescent="0.25">
      <c r="D204"/>
      <c r="M204" s="6"/>
    </row>
    <row r="205" spans="4:13" ht="15" customHeight="1" x14ac:dyDescent="0.25">
      <c r="D205"/>
      <c r="M205" s="6"/>
    </row>
    <row r="206" spans="4:13" ht="15" customHeight="1" x14ac:dyDescent="0.25">
      <c r="D206"/>
      <c r="M206" s="6"/>
    </row>
    <row r="207" spans="4:13" ht="15" customHeight="1" x14ac:dyDescent="0.25">
      <c r="D207"/>
      <c r="M207" s="6"/>
    </row>
    <row r="208" spans="4:13" ht="15" customHeight="1" x14ac:dyDescent="0.25">
      <c r="D208"/>
      <c r="M208" s="6"/>
    </row>
    <row r="209" spans="4:13" ht="15" customHeight="1" x14ac:dyDescent="0.25">
      <c r="D209"/>
      <c r="M209" s="6"/>
    </row>
    <row r="210" spans="4:13" ht="15" customHeight="1" x14ac:dyDescent="0.25">
      <c r="D210"/>
      <c r="M210" s="6"/>
    </row>
    <row r="211" spans="4:13" ht="15" customHeight="1" x14ac:dyDescent="0.25">
      <c r="D211"/>
      <c r="M211" s="6"/>
    </row>
    <row r="212" spans="4:13" ht="15" customHeight="1" x14ac:dyDescent="0.25">
      <c r="D212"/>
      <c r="M212" s="6"/>
    </row>
    <row r="213" spans="4:13" ht="15" customHeight="1" x14ac:dyDescent="0.25">
      <c r="D213"/>
      <c r="M213" s="6"/>
    </row>
    <row r="214" spans="4:13" ht="15" customHeight="1" x14ac:dyDescent="0.25">
      <c r="D214"/>
      <c r="M214" s="6"/>
    </row>
    <row r="215" spans="4:13" ht="15" customHeight="1" x14ac:dyDescent="0.25">
      <c r="D215"/>
      <c r="M215" s="6"/>
    </row>
    <row r="216" spans="4:13" ht="15" customHeight="1" x14ac:dyDescent="0.25">
      <c r="D216"/>
      <c r="M216" s="6"/>
    </row>
    <row r="217" spans="4:13" ht="15" customHeight="1" x14ac:dyDescent="0.25">
      <c r="D217"/>
      <c r="M217" s="6"/>
    </row>
    <row r="218" spans="4:13" ht="15" customHeight="1" x14ac:dyDescent="0.25">
      <c r="D218"/>
      <c r="M218" s="6"/>
    </row>
    <row r="219" spans="4:13" ht="15" customHeight="1" x14ac:dyDescent="0.25">
      <c r="D219"/>
      <c r="M219" s="6"/>
    </row>
    <row r="220" spans="4:13" ht="15" customHeight="1" x14ac:dyDescent="0.25">
      <c r="D220"/>
      <c r="M220" s="6"/>
    </row>
    <row r="221" spans="4:13" ht="15" customHeight="1" x14ac:dyDescent="0.25">
      <c r="D221"/>
      <c r="M221" s="6"/>
    </row>
    <row r="222" spans="4:13" ht="15" customHeight="1" x14ac:dyDescent="0.25">
      <c r="D222"/>
      <c r="M222" s="6"/>
    </row>
    <row r="223" spans="4:13" ht="15" customHeight="1" x14ac:dyDescent="0.25">
      <c r="D223"/>
      <c r="M223" s="6"/>
    </row>
    <row r="224" spans="4:13" ht="15" customHeight="1" x14ac:dyDescent="0.25">
      <c r="D224"/>
      <c r="M224" s="6"/>
    </row>
    <row r="225" spans="4:13" ht="15" customHeight="1" x14ac:dyDescent="0.25">
      <c r="D225"/>
      <c r="M225" s="6"/>
    </row>
    <row r="226" spans="4:13" ht="15" customHeight="1" x14ac:dyDescent="0.25">
      <c r="D226"/>
      <c r="M226" s="6"/>
    </row>
    <row r="227" spans="4:13" ht="15" customHeight="1" x14ac:dyDescent="0.25">
      <c r="D227"/>
      <c r="M227" s="6"/>
    </row>
    <row r="228" spans="4:13" ht="15" customHeight="1" x14ac:dyDescent="0.25">
      <c r="D228"/>
      <c r="M228" s="6"/>
    </row>
    <row r="229" spans="4:13" ht="15" customHeight="1" x14ac:dyDescent="0.25">
      <c r="D229"/>
      <c r="M229" s="6"/>
    </row>
    <row r="230" spans="4:13" ht="15" customHeight="1" x14ac:dyDescent="0.25">
      <c r="D230"/>
      <c r="M230" s="6"/>
    </row>
    <row r="231" spans="4:13" ht="15" customHeight="1" x14ac:dyDescent="0.25">
      <c r="D231"/>
      <c r="M231" s="6"/>
    </row>
    <row r="232" spans="4:13" ht="15" customHeight="1" x14ac:dyDescent="0.25">
      <c r="D232"/>
      <c r="M232" s="6"/>
    </row>
    <row r="233" spans="4:13" ht="15" customHeight="1" x14ac:dyDescent="0.25">
      <c r="D233"/>
      <c r="M233" s="6"/>
    </row>
    <row r="234" spans="4:13" ht="15" customHeight="1" x14ac:dyDescent="0.25">
      <c r="D234"/>
      <c r="M234" s="6"/>
    </row>
    <row r="235" spans="4:13" ht="15" customHeight="1" x14ac:dyDescent="0.25">
      <c r="D235"/>
      <c r="M235" s="6"/>
    </row>
    <row r="236" spans="4:13" ht="15" customHeight="1" x14ac:dyDescent="0.25">
      <c r="D236"/>
      <c r="M236" s="6"/>
    </row>
    <row r="237" spans="4:13" ht="15" customHeight="1" x14ac:dyDescent="0.25">
      <c r="D237"/>
      <c r="M237" s="6"/>
    </row>
    <row r="238" spans="4:13" ht="15" customHeight="1" x14ac:dyDescent="0.25">
      <c r="D238"/>
      <c r="M238" s="6"/>
    </row>
    <row r="239" spans="4:13" ht="15" customHeight="1" x14ac:dyDescent="0.25">
      <c r="D239"/>
      <c r="M239" s="6"/>
    </row>
    <row r="240" spans="4:13" ht="15" customHeight="1" x14ac:dyDescent="0.25">
      <c r="D240"/>
      <c r="M240" s="6"/>
    </row>
    <row r="241" spans="4:13" ht="15" customHeight="1" x14ac:dyDescent="0.25">
      <c r="D241"/>
      <c r="M241" s="6"/>
    </row>
    <row r="242" spans="4:13" ht="15" customHeight="1" x14ac:dyDescent="0.25">
      <c r="D242"/>
      <c r="M242" s="6"/>
    </row>
    <row r="243" spans="4:13" ht="15" customHeight="1" x14ac:dyDescent="0.25">
      <c r="D243"/>
      <c r="M243" s="6"/>
    </row>
    <row r="244" spans="4:13" ht="15" customHeight="1" x14ac:dyDescent="0.25">
      <c r="D244"/>
      <c r="M244" s="6"/>
    </row>
    <row r="245" spans="4:13" ht="15" customHeight="1" x14ac:dyDescent="0.25">
      <c r="D245"/>
      <c r="M245" s="6"/>
    </row>
    <row r="246" spans="4:13" ht="15" customHeight="1" x14ac:dyDescent="0.25">
      <c r="D246"/>
      <c r="M246" s="6"/>
    </row>
    <row r="247" spans="4:13" ht="15" customHeight="1" x14ac:dyDescent="0.25">
      <c r="D247"/>
      <c r="M247" s="6"/>
    </row>
    <row r="248" spans="4:13" ht="15" customHeight="1" x14ac:dyDescent="0.25">
      <c r="D248"/>
      <c r="M248" s="6"/>
    </row>
    <row r="249" spans="4:13" ht="15" customHeight="1" x14ac:dyDescent="0.25">
      <c r="D249"/>
      <c r="M249" s="6"/>
    </row>
    <row r="250" spans="4:13" ht="15" customHeight="1" x14ac:dyDescent="0.25">
      <c r="D250"/>
      <c r="M250" s="6"/>
    </row>
    <row r="251" spans="4:13" ht="15" customHeight="1" x14ac:dyDescent="0.25">
      <c r="D251"/>
      <c r="M251" s="6"/>
    </row>
    <row r="252" spans="4:13" ht="15" customHeight="1" x14ac:dyDescent="0.25">
      <c r="D252"/>
      <c r="M252" s="6"/>
    </row>
    <row r="253" spans="4:13" ht="15" customHeight="1" x14ac:dyDescent="0.25">
      <c r="D253"/>
      <c r="M253" s="6"/>
    </row>
    <row r="254" spans="4:13" ht="15" customHeight="1" x14ac:dyDescent="0.25">
      <c r="D254"/>
      <c r="M254" s="6"/>
    </row>
    <row r="255" spans="4:13" ht="15" customHeight="1" x14ac:dyDescent="0.25">
      <c r="D255"/>
      <c r="M255" s="6"/>
    </row>
    <row r="256" spans="4:13" ht="15" customHeight="1" x14ac:dyDescent="0.25">
      <c r="D256"/>
      <c r="M256" s="6"/>
    </row>
    <row r="257" spans="4:13" ht="15" customHeight="1" x14ac:dyDescent="0.25">
      <c r="D257"/>
      <c r="M257" s="6"/>
    </row>
    <row r="258" spans="4:13" ht="15" customHeight="1" x14ac:dyDescent="0.25">
      <c r="D258"/>
      <c r="M258" s="6"/>
    </row>
    <row r="259" spans="4:13" ht="15" customHeight="1" x14ac:dyDescent="0.25">
      <c r="D259"/>
      <c r="M259" s="6"/>
    </row>
    <row r="260" spans="4:13" ht="15" customHeight="1" x14ac:dyDescent="0.25">
      <c r="D260"/>
      <c r="M260" s="6"/>
    </row>
    <row r="261" spans="4:13" ht="15" customHeight="1" x14ac:dyDescent="0.25">
      <c r="D261"/>
      <c r="M261" s="6"/>
    </row>
    <row r="262" spans="4:13" ht="15" customHeight="1" x14ac:dyDescent="0.25">
      <c r="D262"/>
      <c r="M262" s="6"/>
    </row>
    <row r="263" spans="4:13" ht="15" customHeight="1" x14ac:dyDescent="0.25">
      <c r="D263"/>
      <c r="M263" s="6"/>
    </row>
    <row r="264" spans="4:13" ht="15" customHeight="1" x14ac:dyDescent="0.25">
      <c r="D264"/>
      <c r="M264" s="6"/>
    </row>
    <row r="265" spans="4:13" ht="15" customHeight="1" x14ac:dyDescent="0.25">
      <c r="D265"/>
      <c r="M265" s="6"/>
    </row>
    <row r="266" spans="4:13" ht="15" customHeight="1" x14ac:dyDescent="0.25">
      <c r="D266"/>
      <c r="M266" s="6"/>
    </row>
    <row r="267" spans="4:13" ht="15" customHeight="1" x14ac:dyDescent="0.25">
      <c r="D267"/>
      <c r="M267" s="6"/>
    </row>
    <row r="268" spans="4:13" ht="15" customHeight="1" x14ac:dyDescent="0.25">
      <c r="D268"/>
      <c r="M268" s="6"/>
    </row>
    <row r="269" spans="4:13" ht="15" customHeight="1" x14ac:dyDescent="0.25">
      <c r="D269"/>
      <c r="M269" s="6"/>
    </row>
    <row r="270" spans="4:13" ht="15" customHeight="1" x14ac:dyDescent="0.25">
      <c r="D270"/>
      <c r="M270" s="6"/>
    </row>
    <row r="271" spans="4:13" ht="15" customHeight="1" x14ac:dyDescent="0.25">
      <c r="D271"/>
      <c r="M271" s="6"/>
    </row>
    <row r="272" spans="4:13" ht="15" customHeight="1" x14ac:dyDescent="0.25">
      <c r="D272"/>
      <c r="M272" s="6"/>
    </row>
    <row r="273" spans="4:13" ht="15" customHeight="1" x14ac:dyDescent="0.25">
      <c r="D273"/>
      <c r="M273" s="6"/>
    </row>
    <row r="274" spans="4:13" ht="15" customHeight="1" x14ac:dyDescent="0.25">
      <c r="D274"/>
      <c r="M274" s="6"/>
    </row>
    <row r="275" spans="4:13" ht="15" customHeight="1" x14ac:dyDescent="0.25">
      <c r="D275"/>
      <c r="M275" s="6"/>
    </row>
    <row r="276" spans="4:13" ht="15" customHeight="1" x14ac:dyDescent="0.25">
      <c r="D276"/>
      <c r="M276" s="6"/>
    </row>
    <row r="277" spans="4:13" ht="15" customHeight="1" x14ac:dyDescent="0.25">
      <c r="D277"/>
      <c r="M277" s="6"/>
    </row>
    <row r="278" spans="4:13" ht="15" customHeight="1" x14ac:dyDescent="0.25">
      <c r="D278"/>
      <c r="M278" s="6"/>
    </row>
    <row r="279" spans="4:13" ht="15" customHeight="1" x14ac:dyDescent="0.25">
      <c r="D279"/>
      <c r="M279" s="6"/>
    </row>
    <row r="280" spans="4:13" ht="15" customHeight="1" x14ac:dyDescent="0.25">
      <c r="D280"/>
      <c r="M280" s="6"/>
    </row>
    <row r="281" spans="4:13" ht="15" customHeight="1" x14ac:dyDescent="0.25">
      <c r="D281"/>
      <c r="M281" s="6"/>
    </row>
    <row r="282" spans="4:13" ht="15" customHeight="1" x14ac:dyDescent="0.25">
      <c r="D282"/>
      <c r="M282" s="6"/>
    </row>
    <row r="283" spans="4:13" ht="15" customHeight="1" x14ac:dyDescent="0.25">
      <c r="D283"/>
      <c r="M283" s="6"/>
    </row>
    <row r="284" spans="4:13" ht="15" customHeight="1" x14ac:dyDescent="0.25">
      <c r="D284"/>
      <c r="M284" s="6"/>
    </row>
    <row r="285" spans="4:13" ht="15" customHeight="1" x14ac:dyDescent="0.25">
      <c r="D285"/>
      <c r="M285" s="6"/>
    </row>
    <row r="286" spans="4:13" ht="15" customHeight="1" x14ac:dyDescent="0.25">
      <c r="D286"/>
      <c r="M286" s="6"/>
    </row>
    <row r="287" spans="4:13" ht="15" customHeight="1" x14ac:dyDescent="0.25">
      <c r="D287"/>
      <c r="M287" s="6"/>
    </row>
    <row r="288" spans="4:13" ht="15" customHeight="1" x14ac:dyDescent="0.25">
      <c r="D288"/>
      <c r="M288" s="6"/>
    </row>
    <row r="289" spans="4:13" ht="15" customHeight="1" x14ac:dyDescent="0.25">
      <c r="D289"/>
      <c r="M289" s="6"/>
    </row>
    <row r="290" spans="4:13" ht="15" customHeight="1" x14ac:dyDescent="0.25">
      <c r="D290"/>
      <c r="M290" s="6"/>
    </row>
    <row r="291" spans="4:13" ht="15" customHeight="1" x14ac:dyDescent="0.25">
      <c r="D291"/>
      <c r="M291" s="6"/>
    </row>
    <row r="292" spans="4:13" ht="15" customHeight="1" x14ac:dyDescent="0.25">
      <c r="D292"/>
      <c r="M292" s="6"/>
    </row>
    <row r="293" spans="4:13" ht="15" customHeight="1" x14ac:dyDescent="0.25">
      <c r="D293"/>
      <c r="M293" s="6"/>
    </row>
    <row r="294" spans="4:13" ht="15" customHeight="1" x14ac:dyDescent="0.25">
      <c r="D294"/>
      <c r="M294" s="6"/>
    </row>
    <row r="295" spans="4:13" ht="15" customHeight="1" x14ac:dyDescent="0.25">
      <c r="D295"/>
      <c r="M295" s="6"/>
    </row>
    <row r="296" spans="4:13" ht="15" customHeight="1" x14ac:dyDescent="0.25">
      <c r="D296"/>
      <c r="M296" s="6"/>
    </row>
    <row r="297" spans="4:13" ht="15" customHeight="1" x14ac:dyDescent="0.25">
      <c r="D297"/>
      <c r="M297" s="6"/>
    </row>
    <row r="298" spans="4:13" ht="15" customHeight="1" x14ac:dyDescent="0.25">
      <c r="D298"/>
      <c r="M298" s="6"/>
    </row>
    <row r="299" spans="4:13" ht="15" customHeight="1" x14ac:dyDescent="0.25">
      <c r="D299"/>
      <c r="M299" s="6"/>
    </row>
    <row r="300" spans="4:13" ht="15" customHeight="1" x14ac:dyDescent="0.25">
      <c r="D300"/>
      <c r="M300" s="6"/>
    </row>
    <row r="301" spans="4:13" ht="15" customHeight="1" x14ac:dyDescent="0.25">
      <c r="D301"/>
      <c r="M301" s="6"/>
    </row>
    <row r="302" spans="4:13" ht="15" customHeight="1" x14ac:dyDescent="0.25">
      <c r="D302"/>
      <c r="M302" s="6"/>
    </row>
    <row r="303" spans="4:13" ht="15" customHeight="1" x14ac:dyDescent="0.25">
      <c r="D303"/>
      <c r="M303" s="6"/>
    </row>
    <row r="304" spans="4:13" ht="15" customHeight="1" x14ac:dyDescent="0.25">
      <c r="D304"/>
      <c r="M304" s="6"/>
    </row>
    <row r="305" spans="4:13" ht="15" customHeight="1" x14ac:dyDescent="0.25">
      <c r="D305"/>
      <c r="M305" s="6"/>
    </row>
    <row r="306" spans="4:13" ht="15" customHeight="1" x14ac:dyDescent="0.25">
      <c r="D306"/>
      <c r="M306" s="6"/>
    </row>
    <row r="307" spans="4:13" ht="15" customHeight="1" x14ac:dyDescent="0.25">
      <c r="D307"/>
      <c r="M307" s="6"/>
    </row>
    <row r="308" spans="4:13" ht="15" customHeight="1" x14ac:dyDescent="0.25">
      <c r="D308"/>
      <c r="M308" s="6"/>
    </row>
    <row r="309" spans="4:13" ht="15" customHeight="1" x14ac:dyDescent="0.25">
      <c r="D309"/>
      <c r="M309" s="6"/>
    </row>
    <row r="310" spans="4:13" ht="15" customHeight="1" x14ac:dyDescent="0.25">
      <c r="D310"/>
      <c r="M310" s="6"/>
    </row>
    <row r="311" spans="4:13" ht="15" customHeight="1" x14ac:dyDescent="0.25">
      <c r="D311"/>
      <c r="M311" s="6"/>
    </row>
    <row r="312" spans="4:13" ht="15" customHeight="1" x14ac:dyDescent="0.25">
      <c r="D312"/>
      <c r="M312" s="6"/>
    </row>
    <row r="313" spans="4:13" ht="15" customHeight="1" x14ac:dyDescent="0.25">
      <c r="D313"/>
      <c r="M313" s="6"/>
    </row>
    <row r="314" spans="4:13" ht="15" customHeight="1" x14ac:dyDescent="0.25">
      <c r="D314"/>
      <c r="M314" s="6"/>
    </row>
    <row r="315" spans="4:13" ht="15" customHeight="1" x14ac:dyDescent="0.25">
      <c r="D315"/>
      <c r="M315" s="6"/>
    </row>
    <row r="316" spans="4:13" ht="15" customHeight="1" x14ac:dyDescent="0.25">
      <c r="D316"/>
      <c r="M316" s="6"/>
    </row>
    <row r="317" spans="4:13" ht="15" customHeight="1" x14ac:dyDescent="0.25">
      <c r="D317"/>
      <c r="M317" s="6"/>
    </row>
    <row r="318" spans="4:13" ht="15" customHeight="1" x14ac:dyDescent="0.25">
      <c r="D318"/>
      <c r="M318" s="6"/>
    </row>
    <row r="319" spans="4:13" ht="15" customHeight="1" x14ac:dyDescent="0.25">
      <c r="D319"/>
      <c r="M319" s="6"/>
    </row>
    <row r="320" spans="4:13" ht="15" customHeight="1" x14ac:dyDescent="0.25">
      <c r="D320"/>
      <c r="M320" s="6"/>
    </row>
    <row r="321" spans="4:13" ht="15" customHeight="1" x14ac:dyDescent="0.25">
      <c r="D321"/>
      <c r="M321" s="6"/>
    </row>
    <row r="322" spans="4:13" ht="15" customHeight="1" x14ac:dyDescent="0.25">
      <c r="D322"/>
      <c r="M322" s="6"/>
    </row>
    <row r="323" spans="4:13" ht="15" customHeight="1" x14ac:dyDescent="0.25">
      <c r="D323"/>
      <c r="M323" s="6"/>
    </row>
    <row r="324" spans="4:13" ht="15" customHeight="1" x14ac:dyDescent="0.25">
      <c r="D324"/>
      <c r="M324" s="6"/>
    </row>
    <row r="325" spans="4:13" ht="15" customHeight="1" x14ac:dyDescent="0.25">
      <c r="D325"/>
      <c r="M325" s="6"/>
    </row>
    <row r="326" spans="4:13" ht="15" customHeight="1" x14ac:dyDescent="0.25">
      <c r="D326"/>
      <c r="M326" s="6"/>
    </row>
    <row r="327" spans="4:13" ht="15" customHeight="1" x14ac:dyDescent="0.25">
      <c r="D327"/>
      <c r="M327" s="6"/>
    </row>
    <row r="328" spans="4:13" ht="15" customHeight="1" x14ac:dyDescent="0.25">
      <c r="D328"/>
      <c r="M328" s="6"/>
    </row>
    <row r="329" spans="4:13" ht="15" customHeight="1" x14ac:dyDescent="0.25">
      <c r="D329"/>
      <c r="M329" s="6"/>
    </row>
    <row r="330" spans="4:13" ht="15" customHeight="1" x14ac:dyDescent="0.25">
      <c r="D330"/>
      <c r="M330" s="6"/>
    </row>
    <row r="331" spans="4:13" ht="15" customHeight="1" x14ac:dyDescent="0.25">
      <c r="D331"/>
      <c r="M331" s="6"/>
    </row>
    <row r="332" spans="4:13" ht="15" customHeight="1" x14ac:dyDescent="0.25">
      <c r="D332"/>
      <c r="M332" s="6"/>
    </row>
    <row r="333" spans="4:13" ht="15" customHeight="1" x14ac:dyDescent="0.25">
      <c r="D333"/>
      <c r="M333" s="6"/>
    </row>
    <row r="334" spans="4:13" ht="15" customHeight="1" x14ac:dyDescent="0.25">
      <c r="D334"/>
      <c r="M334" s="6"/>
    </row>
    <row r="335" spans="4:13" ht="15" customHeight="1" x14ac:dyDescent="0.25">
      <c r="D335"/>
      <c r="M335" s="6"/>
    </row>
    <row r="336" spans="4:13" ht="15" customHeight="1" x14ac:dyDescent="0.25">
      <c r="D336"/>
      <c r="M336" s="6"/>
    </row>
    <row r="337" spans="4:13" ht="15" customHeight="1" x14ac:dyDescent="0.25">
      <c r="D337"/>
      <c r="M337" s="6"/>
    </row>
    <row r="338" spans="4:13" ht="15" customHeight="1" x14ac:dyDescent="0.25">
      <c r="D338"/>
      <c r="M338" s="6"/>
    </row>
    <row r="339" spans="4:13" ht="15" customHeight="1" x14ac:dyDescent="0.25">
      <c r="D339"/>
      <c r="M339" s="6"/>
    </row>
    <row r="340" spans="4:13" ht="15" customHeight="1" x14ac:dyDescent="0.25">
      <c r="D340"/>
      <c r="M340" s="6"/>
    </row>
    <row r="341" spans="4:13" ht="15" customHeight="1" x14ac:dyDescent="0.25">
      <c r="D341"/>
      <c r="M341" s="6"/>
    </row>
    <row r="342" spans="4:13" ht="15" customHeight="1" x14ac:dyDescent="0.25">
      <c r="D342"/>
      <c r="M342" s="6"/>
    </row>
    <row r="343" spans="4:13" ht="15" customHeight="1" x14ac:dyDescent="0.25">
      <c r="D343"/>
      <c r="M343" s="6"/>
    </row>
    <row r="344" spans="4:13" ht="15" customHeight="1" x14ac:dyDescent="0.25">
      <c r="D344"/>
      <c r="M344" s="6"/>
    </row>
    <row r="345" spans="4:13" ht="15" customHeight="1" x14ac:dyDescent="0.25">
      <c r="D345"/>
      <c r="M345" s="6"/>
    </row>
    <row r="346" spans="4:13" ht="15" customHeight="1" x14ac:dyDescent="0.25">
      <c r="D346"/>
      <c r="M346" s="6"/>
    </row>
    <row r="347" spans="4:13" ht="15" customHeight="1" x14ac:dyDescent="0.25">
      <c r="D347"/>
      <c r="M347" s="6"/>
    </row>
    <row r="348" spans="4:13" ht="15" customHeight="1" x14ac:dyDescent="0.25">
      <c r="D348"/>
      <c r="M348" s="6"/>
    </row>
    <row r="349" spans="4:13" ht="15" customHeight="1" x14ac:dyDescent="0.25">
      <c r="D349"/>
      <c r="M349" s="6"/>
    </row>
    <row r="350" spans="4:13" ht="15" customHeight="1" x14ac:dyDescent="0.25">
      <c r="D350"/>
      <c r="M350" s="6"/>
    </row>
    <row r="351" spans="4:13" ht="15" customHeight="1" x14ac:dyDescent="0.25">
      <c r="D351"/>
      <c r="M351" s="6"/>
    </row>
    <row r="352" spans="4:13" ht="15" customHeight="1" x14ac:dyDescent="0.25">
      <c r="D352"/>
      <c r="M352" s="6"/>
    </row>
    <row r="353" spans="4:13" ht="15" customHeight="1" x14ac:dyDescent="0.25">
      <c r="D353"/>
      <c r="M353" s="6"/>
    </row>
    <row r="354" spans="4:13" ht="15" customHeight="1" x14ac:dyDescent="0.25">
      <c r="D354"/>
      <c r="M354" s="6"/>
    </row>
    <row r="355" spans="4:13" ht="15" customHeight="1" x14ac:dyDescent="0.25">
      <c r="D355"/>
      <c r="M355" s="6"/>
    </row>
    <row r="356" spans="4:13" ht="15" customHeight="1" x14ac:dyDescent="0.25">
      <c r="D356"/>
      <c r="M356" s="6"/>
    </row>
    <row r="357" spans="4:13" ht="15" customHeight="1" x14ac:dyDescent="0.25">
      <c r="D357"/>
      <c r="M357" s="6"/>
    </row>
    <row r="358" spans="4:13" ht="15" customHeight="1" x14ac:dyDescent="0.25">
      <c r="D358"/>
      <c r="M358" s="6"/>
    </row>
    <row r="359" spans="4:13" ht="15" customHeight="1" x14ac:dyDescent="0.25">
      <c r="D359"/>
      <c r="M359" s="6"/>
    </row>
    <row r="360" spans="4:13" ht="15" customHeight="1" x14ac:dyDescent="0.25">
      <c r="D360"/>
      <c r="M360" s="6"/>
    </row>
    <row r="361" spans="4:13" ht="15" customHeight="1" x14ac:dyDescent="0.25">
      <c r="D361"/>
      <c r="M361" s="6"/>
    </row>
    <row r="362" spans="4:13" ht="15" customHeight="1" x14ac:dyDescent="0.25">
      <c r="D362"/>
      <c r="M362" s="6"/>
    </row>
    <row r="363" spans="4:13" ht="15" customHeight="1" x14ac:dyDescent="0.25">
      <c r="D363"/>
      <c r="M363" s="6"/>
    </row>
    <row r="364" spans="4:13" ht="15" customHeight="1" x14ac:dyDescent="0.25">
      <c r="D364"/>
      <c r="M364" s="6"/>
    </row>
    <row r="365" spans="4:13" ht="15" customHeight="1" x14ac:dyDescent="0.25">
      <c r="D365"/>
      <c r="M365" s="6"/>
    </row>
    <row r="366" spans="4:13" ht="15" customHeight="1" x14ac:dyDescent="0.25">
      <c r="D366"/>
      <c r="M366" s="6"/>
    </row>
    <row r="367" spans="4:13" ht="15" customHeight="1" x14ac:dyDescent="0.25">
      <c r="D367"/>
      <c r="M367" s="6"/>
    </row>
    <row r="368" spans="4:13" ht="15" customHeight="1" x14ac:dyDescent="0.25">
      <c r="D368"/>
      <c r="M368" s="6"/>
    </row>
    <row r="369" spans="4:13" ht="15" customHeight="1" x14ac:dyDescent="0.25">
      <c r="D369"/>
      <c r="M369" s="6"/>
    </row>
    <row r="370" spans="4:13" ht="15" customHeight="1" x14ac:dyDescent="0.25">
      <c r="D370"/>
      <c r="M370" s="6"/>
    </row>
    <row r="371" spans="4:13" ht="15" customHeight="1" x14ac:dyDescent="0.25">
      <c r="D371"/>
      <c r="M371" s="6"/>
    </row>
    <row r="372" spans="4:13" ht="15" customHeight="1" x14ac:dyDescent="0.25">
      <c r="D372"/>
      <c r="M372" s="6"/>
    </row>
    <row r="373" spans="4:13" ht="15" customHeight="1" x14ac:dyDescent="0.25">
      <c r="D373"/>
      <c r="M373" s="6"/>
    </row>
    <row r="374" spans="4:13" ht="15" customHeight="1" x14ac:dyDescent="0.25">
      <c r="D374"/>
      <c r="M374" s="6"/>
    </row>
    <row r="375" spans="4:13" ht="15" customHeight="1" x14ac:dyDescent="0.25">
      <c r="D375"/>
      <c r="M375" s="6"/>
    </row>
    <row r="376" spans="4:13" ht="15" customHeight="1" x14ac:dyDescent="0.25">
      <c r="D376"/>
      <c r="M376" s="6"/>
    </row>
    <row r="377" spans="4:13" ht="15" customHeight="1" x14ac:dyDescent="0.25">
      <c r="D377"/>
      <c r="M377" s="6"/>
    </row>
    <row r="378" spans="4:13" ht="15" customHeight="1" x14ac:dyDescent="0.25">
      <c r="D378"/>
      <c r="M378" s="6"/>
    </row>
    <row r="379" spans="4:13" ht="15" customHeight="1" x14ac:dyDescent="0.25">
      <c r="D379"/>
      <c r="M379" s="6"/>
    </row>
    <row r="380" spans="4:13" ht="15" customHeight="1" x14ac:dyDescent="0.25">
      <c r="D380"/>
      <c r="M380" s="6"/>
    </row>
    <row r="381" spans="4:13" ht="15" customHeight="1" x14ac:dyDescent="0.25">
      <c r="D381"/>
      <c r="M381" s="6"/>
    </row>
    <row r="382" spans="4:13" ht="15" customHeight="1" x14ac:dyDescent="0.25">
      <c r="D382"/>
      <c r="M382" s="6"/>
    </row>
    <row r="383" spans="4:13" ht="15" customHeight="1" x14ac:dyDescent="0.25">
      <c r="D383"/>
      <c r="M383" s="6"/>
    </row>
    <row r="384" spans="4:13" ht="15" customHeight="1" x14ac:dyDescent="0.25">
      <c r="D384"/>
      <c r="M384" s="6"/>
    </row>
    <row r="385" spans="4:13" ht="15" customHeight="1" x14ac:dyDescent="0.25">
      <c r="D385"/>
      <c r="M385" s="6"/>
    </row>
    <row r="386" spans="4:13" ht="15" customHeight="1" x14ac:dyDescent="0.25">
      <c r="D386"/>
      <c r="M386" s="6"/>
    </row>
    <row r="387" spans="4:13" ht="15" customHeight="1" x14ac:dyDescent="0.25">
      <c r="D387"/>
      <c r="M387" s="6"/>
    </row>
    <row r="388" spans="4:13" ht="15" customHeight="1" x14ac:dyDescent="0.25">
      <c r="D388"/>
      <c r="M388" s="6"/>
    </row>
    <row r="389" spans="4:13" ht="15" customHeight="1" x14ac:dyDescent="0.25">
      <c r="D389"/>
      <c r="M389" s="6"/>
    </row>
    <row r="390" spans="4:13" ht="15" customHeight="1" x14ac:dyDescent="0.25">
      <c r="D390"/>
      <c r="M390" s="6"/>
    </row>
    <row r="391" spans="4:13" ht="15" customHeight="1" x14ac:dyDescent="0.25">
      <c r="D391"/>
      <c r="M391" s="6"/>
    </row>
    <row r="392" spans="4:13" ht="15" customHeight="1" x14ac:dyDescent="0.25">
      <c r="D392"/>
      <c r="M392" s="6"/>
    </row>
    <row r="393" spans="4:13" ht="15" customHeight="1" x14ac:dyDescent="0.25">
      <c r="D393"/>
      <c r="M393" s="6"/>
    </row>
    <row r="394" spans="4:13" ht="15" customHeight="1" x14ac:dyDescent="0.25">
      <c r="D394"/>
      <c r="M394" s="6"/>
    </row>
    <row r="395" spans="4:13" ht="15" customHeight="1" x14ac:dyDescent="0.25">
      <c r="D395"/>
      <c r="M395" s="6"/>
    </row>
    <row r="396" spans="4:13" ht="15" customHeight="1" x14ac:dyDescent="0.25">
      <c r="D396"/>
      <c r="M396" s="6"/>
    </row>
    <row r="397" spans="4:13" ht="15" customHeight="1" x14ac:dyDescent="0.25">
      <c r="D397"/>
      <c r="M397" s="6"/>
    </row>
    <row r="398" spans="4:13" ht="15" customHeight="1" x14ac:dyDescent="0.25">
      <c r="D398"/>
      <c r="M398" s="6"/>
    </row>
    <row r="399" spans="4:13" ht="15" customHeight="1" x14ac:dyDescent="0.25">
      <c r="D399"/>
      <c r="M399" s="6"/>
    </row>
    <row r="400" spans="4:13" ht="15" customHeight="1" x14ac:dyDescent="0.25">
      <c r="D400"/>
      <c r="M400" s="6"/>
    </row>
    <row r="401" spans="4:13" ht="15" customHeight="1" x14ac:dyDescent="0.25">
      <c r="D401"/>
      <c r="M401" s="6"/>
    </row>
    <row r="402" spans="4:13" ht="15" customHeight="1" x14ac:dyDescent="0.25">
      <c r="D402"/>
      <c r="M402" s="6"/>
    </row>
    <row r="403" spans="4:13" ht="15" customHeight="1" x14ac:dyDescent="0.25">
      <c r="D403"/>
      <c r="M403" s="6"/>
    </row>
    <row r="404" spans="4:13" ht="15" customHeight="1" x14ac:dyDescent="0.25">
      <c r="D404"/>
      <c r="M404" s="6"/>
    </row>
    <row r="405" spans="4:13" ht="15" customHeight="1" x14ac:dyDescent="0.25">
      <c r="D405"/>
      <c r="M405" s="6"/>
    </row>
    <row r="406" spans="4:13" ht="15" customHeight="1" x14ac:dyDescent="0.25">
      <c r="D406"/>
      <c r="M406" s="6"/>
    </row>
    <row r="407" spans="4:13" ht="15" customHeight="1" x14ac:dyDescent="0.25">
      <c r="D407"/>
      <c r="M407" s="6"/>
    </row>
    <row r="408" spans="4:13" ht="15" customHeight="1" x14ac:dyDescent="0.25">
      <c r="D408"/>
      <c r="M408" s="6"/>
    </row>
    <row r="409" spans="4:13" ht="15" customHeight="1" x14ac:dyDescent="0.25">
      <c r="D409"/>
      <c r="M409" s="6"/>
    </row>
    <row r="410" spans="4:13" ht="15" customHeight="1" x14ac:dyDescent="0.25">
      <c r="D410"/>
      <c r="M410" s="6"/>
    </row>
    <row r="411" spans="4:13" ht="15" customHeight="1" x14ac:dyDescent="0.25">
      <c r="D411"/>
      <c r="M411" s="6"/>
    </row>
    <row r="412" spans="4:13" ht="15" customHeight="1" x14ac:dyDescent="0.25">
      <c r="D412"/>
      <c r="M412" s="6"/>
    </row>
    <row r="413" spans="4:13" ht="15" customHeight="1" x14ac:dyDescent="0.25">
      <c r="D413"/>
      <c r="M413" s="6"/>
    </row>
    <row r="414" spans="4:13" ht="15" customHeight="1" x14ac:dyDescent="0.25">
      <c r="D414"/>
      <c r="M414" s="6"/>
    </row>
    <row r="415" spans="4:13" ht="15" customHeight="1" x14ac:dyDescent="0.25">
      <c r="D415"/>
      <c r="M415" s="6"/>
    </row>
    <row r="416" spans="4:13" ht="15" customHeight="1" x14ac:dyDescent="0.25">
      <c r="D416"/>
      <c r="M416" s="6"/>
    </row>
    <row r="417" spans="4:13" ht="15" customHeight="1" x14ac:dyDescent="0.25">
      <c r="D417"/>
      <c r="M417" s="6"/>
    </row>
    <row r="418" spans="4:13" ht="15" customHeight="1" x14ac:dyDescent="0.25">
      <c r="D418"/>
      <c r="M418" s="6"/>
    </row>
    <row r="419" spans="4:13" ht="15" customHeight="1" x14ac:dyDescent="0.25">
      <c r="D419"/>
      <c r="M419" s="6"/>
    </row>
    <row r="420" spans="4:13" ht="15" customHeight="1" x14ac:dyDescent="0.25">
      <c r="D420"/>
      <c r="M420" s="6"/>
    </row>
    <row r="421" spans="4:13" ht="15" customHeight="1" x14ac:dyDescent="0.25">
      <c r="D421"/>
      <c r="M421" s="6"/>
    </row>
    <row r="422" spans="4:13" ht="15" customHeight="1" x14ac:dyDescent="0.25">
      <c r="D422"/>
      <c r="M422" s="6"/>
    </row>
    <row r="423" spans="4:13" ht="15" customHeight="1" x14ac:dyDescent="0.25">
      <c r="D423"/>
      <c r="M423" s="6"/>
    </row>
    <row r="424" spans="4:13" ht="15" customHeight="1" x14ac:dyDescent="0.25">
      <c r="D424"/>
      <c r="M424" s="6"/>
    </row>
    <row r="425" spans="4:13" ht="15" customHeight="1" x14ac:dyDescent="0.25">
      <c r="D425"/>
      <c r="M425" s="6"/>
    </row>
    <row r="426" spans="4:13" ht="15" customHeight="1" x14ac:dyDescent="0.25">
      <c r="D426"/>
      <c r="M426" s="6"/>
    </row>
    <row r="427" spans="4:13" ht="15" customHeight="1" x14ac:dyDescent="0.25">
      <c r="D427"/>
      <c r="M427" s="6"/>
    </row>
    <row r="428" spans="4:13" ht="15" customHeight="1" x14ac:dyDescent="0.25">
      <c r="D428"/>
      <c r="M428" s="6"/>
    </row>
    <row r="429" spans="4:13" ht="15" customHeight="1" x14ac:dyDescent="0.25">
      <c r="D429"/>
      <c r="M429" s="6"/>
    </row>
    <row r="430" spans="4:13" ht="15" customHeight="1" x14ac:dyDescent="0.25">
      <c r="D430"/>
      <c r="M430" s="6"/>
    </row>
    <row r="431" spans="4:13" ht="15" customHeight="1" x14ac:dyDescent="0.25">
      <c r="D431"/>
      <c r="M431" s="6"/>
    </row>
    <row r="432" spans="4:13" ht="15" customHeight="1" x14ac:dyDescent="0.25">
      <c r="D432"/>
      <c r="M432" s="6"/>
    </row>
    <row r="433" spans="4:13" ht="15" customHeight="1" x14ac:dyDescent="0.25">
      <c r="D433"/>
      <c r="M433" s="6"/>
    </row>
    <row r="434" spans="4:13" ht="15" customHeight="1" x14ac:dyDescent="0.25">
      <c r="D434"/>
      <c r="M434" s="6"/>
    </row>
    <row r="435" spans="4:13" ht="15" customHeight="1" x14ac:dyDescent="0.25">
      <c r="D435"/>
      <c r="M435" s="6"/>
    </row>
    <row r="436" spans="4:13" ht="15" customHeight="1" x14ac:dyDescent="0.25">
      <c r="D436"/>
      <c r="M436" s="6"/>
    </row>
    <row r="437" spans="4:13" ht="15" customHeight="1" x14ac:dyDescent="0.25">
      <c r="D437"/>
      <c r="M437" s="6"/>
    </row>
    <row r="438" spans="4:13" ht="15" customHeight="1" x14ac:dyDescent="0.25">
      <c r="D438"/>
      <c r="M438" s="6"/>
    </row>
    <row r="439" spans="4:13" ht="15" customHeight="1" x14ac:dyDescent="0.25">
      <c r="D439"/>
      <c r="M439" s="6"/>
    </row>
    <row r="440" spans="4:13" ht="15" customHeight="1" x14ac:dyDescent="0.25">
      <c r="D440"/>
      <c r="M440" s="6"/>
    </row>
    <row r="441" spans="4:13" ht="15" customHeight="1" x14ac:dyDescent="0.25">
      <c r="D441"/>
      <c r="M441" s="6"/>
    </row>
    <row r="442" spans="4:13" ht="15" customHeight="1" x14ac:dyDescent="0.25">
      <c r="D442"/>
      <c r="M442" s="6"/>
    </row>
    <row r="443" spans="4:13" ht="15" customHeight="1" x14ac:dyDescent="0.25">
      <c r="D443"/>
      <c r="M443" s="6"/>
    </row>
    <row r="444" spans="4:13" ht="15" customHeight="1" x14ac:dyDescent="0.25">
      <c r="D444"/>
      <c r="M444" s="6"/>
    </row>
    <row r="445" spans="4:13" ht="15" customHeight="1" x14ac:dyDescent="0.25">
      <c r="D445"/>
      <c r="M445" s="6"/>
    </row>
    <row r="446" spans="4:13" ht="15" customHeight="1" x14ac:dyDescent="0.25">
      <c r="D446"/>
      <c r="M446" s="6"/>
    </row>
    <row r="447" spans="4:13" ht="15" customHeight="1" x14ac:dyDescent="0.25">
      <c r="D447"/>
      <c r="M447" s="6"/>
    </row>
    <row r="448" spans="4:13" ht="15" customHeight="1" x14ac:dyDescent="0.25">
      <c r="D448"/>
      <c r="M448" s="6"/>
    </row>
    <row r="449" spans="4:13" ht="15" customHeight="1" x14ac:dyDescent="0.25">
      <c r="D449"/>
      <c r="M449" s="6"/>
    </row>
    <row r="450" spans="4:13" ht="15" customHeight="1" x14ac:dyDescent="0.25">
      <c r="D450"/>
      <c r="M450" s="6"/>
    </row>
    <row r="451" spans="4:13" ht="15" customHeight="1" x14ac:dyDescent="0.25">
      <c r="D451"/>
      <c r="M451" s="6"/>
    </row>
    <row r="452" spans="4:13" ht="15" customHeight="1" x14ac:dyDescent="0.25">
      <c r="D452"/>
      <c r="M452" s="6"/>
    </row>
    <row r="453" spans="4:13" ht="15" customHeight="1" x14ac:dyDescent="0.25">
      <c r="D453"/>
      <c r="M453" s="6"/>
    </row>
    <row r="454" spans="4:13" ht="15" customHeight="1" x14ac:dyDescent="0.25">
      <c r="D454"/>
      <c r="M454" s="6"/>
    </row>
    <row r="455" spans="4:13" ht="15" customHeight="1" x14ac:dyDescent="0.25">
      <c r="D455"/>
      <c r="M455" s="6"/>
    </row>
    <row r="456" spans="4:13" ht="15" customHeight="1" x14ac:dyDescent="0.25">
      <c r="D456"/>
      <c r="M456" s="6"/>
    </row>
  </sheetData>
  <autoFilter ref="A17:S135"/>
  <mergeCells count="33">
    <mergeCell ref="Q14:Q16"/>
    <mergeCell ref="R14:R16"/>
    <mergeCell ref="H11:O11"/>
    <mergeCell ref="H12:O12"/>
    <mergeCell ref="A7:G7"/>
    <mergeCell ref="A8:G8"/>
    <mergeCell ref="A9:G9"/>
    <mergeCell ref="H7:O7"/>
    <mergeCell ref="H8:O8"/>
    <mergeCell ref="H9:O9"/>
    <mergeCell ref="A11:G11"/>
    <mergeCell ref="A12:G12"/>
    <mergeCell ref="A10:G10"/>
    <mergeCell ref="H10:O10"/>
    <mergeCell ref="P14:P16"/>
    <mergeCell ref="C14:C16"/>
    <mergeCell ref="A2:O2"/>
    <mergeCell ref="A3:O3"/>
    <mergeCell ref="A5:O5"/>
    <mergeCell ref="A6:G6"/>
    <mergeCell ref="H6:O6"/>
    <mergeCell ref="A14:A16"/>
    <mergeCell ref="L15:M15"/>
    <mergeCell ref="D15:D16"/>
    <mergeCell ref="D14:M14"/>
    <mergeCell ref="E15:E16"/>
    <mergeCell ref="K15:K16"/>
    <mergeCell ref="O14:O15"/>
    <mergeCell ref="H15:H16"/>
    <mergeCell ref="F15:G15"/>
    <mergeCell ref="B14:B16"/>
    <mergeCell ref="I15:J15"/>
    <mergeCell ref="N14:N16"/>
  </mergeCells>
  <hyperlinks>
    <hyperlink ref="H9" r:id="rId1"/>
  </hyperlinks>
  <printOptions horizontalCentered="1"/>
  <pageMargins left="0.23622047244094491" right="0.23622047244094491" top="0.34" bottom="0.32" header="0.11811023622047245" footer="0.17"/>
  <pageSetup paperSize="9" scale="60" fitToHeight="0" orientation="landscape" r:id="rId2"/>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V462"/>
  <sheetViews>
    <sheetView view="pageBreakPreview" topLeftCell="A16" zoomScale="81" zoomScaleNormal="70" zoomScaleSheetLayoutView="81" workbookViewId="0">
      <selection activeCell="A76" sqref="A76"/>
    </sheetView>
  </sheetViews>
  <sheetFormatPr defaultRowHeight="15" customHeight="1" x14ac:dyDescent="0.25"/>
  <cols>
    <col min="1" max="1" width="4.5703125" style="8" customWidth="1"/>
    <col min="2" max="2" width="9.7109375" style="8" customWidth="1"/>
    <col min="3" max="3" width="12.7109375" style="8" customWidth="1"/>
    <col min="4" max="4" width="32.7109375" style="1" customWidth="1"/>
    <col min="5" max="5" width="29.5703125" style="8" customWidth="1"/>
    <col min="6" max="7" width="10.7109375" style="8" customWidth="1"/>
    <col min="8" max="8" width="11.28515625" style="8" customWidth="1"/>
    <col min="9" max="9" width="14.85546875" style="8" customWidth="1"/>
    <col min="10" max="10" width="15.85546875" style="8" customWidth="1"/>
    <col min="11" max="11" width="16.85546875" style="8" customWidth="1"/>
    <col min="12" max="12" width="16.42578125" style="8" customWidth="1"/>
    <col min="13" max="13" width="17.140625" style="5" customWidth="1"/>
    <col min="14" max="14" width="28.42578125" style="8" customWidth="1"/>
    <col min="15" max="15" width="9.85546875" style="8" customWidth="1"/>
    <col min="16" max="16" width="9.140625" style="61" hidden="1" customWidth="1"/>
    <col min="17" max="17" width="16" style="8" customWidth="1"/>
    <col min="18" max="18" width="12.140625" style="8" customWidth="1"/>
    <col min="19" max="19" width="19" style="8" hidden="1" customWidth="1"/>
    <col min="20" max="20" width="11.7109375" style="8" bestFit="1" customWidth="1"/>
    <col min="21" max="22" width="9.140625" style="8"/>
    <col min="23" max="23" width="23.140625" style="8" customWidth="1"/>
    <col min="24" max="16384" width="9.140625" style="8"/>
  </cols>
  <sheetData>
    <row r="1" spans="1:22" s="11" customFormat="1" ht="15" customHeight="1" x14ac:dyDescent="0.25">
      <c r="D1" s="12"/>
      <c r="L1" s="13"/>
      <c r="M1" s="14"/>
      <c r="N1" s="15"/>
      <c r="O1" s="15"/>
      <c r="P1" s="61"/>
      <c r="Q1" s="15"/>
      <c r="R1" s="15"/>
    </row>
    <row r="2" spans="1:22" s="11" customFormat="1" ht="15" customHeight="1" x14ac:dyDescent="0.3">
      <c r="B2" s="259" t="s">
        <v>311</v>
      </c>
      <c r="C2" s="259"/>
      <c r="D2" s="259"/>
      <c r="E2" s="259"/>
      <c r="F2" s="259"/>
      <c r="G2" s="259"/>
      <c r="H2" s="259"/>
      <c r="I2" s="259"/>
      <c r="J2" s="259"/>
      <c r="K2" s="259"/>
      <c r="L2" s="259"/>
      <c r="M2" s="259"/>
      <c r="N2" s="259"/>
      <c r="O2" s="15"/>
      <c r="P2" s="61"/>
      <c r="Q2" s="15"/>
      <c r="R2" s="15"/>
    </row>
    <row r="3" spans="1:22" ht="15" customHeight="1" x14ac:dyDescent="0.25">
      <c r="A3" s="91"/>
      <c r="B3" s="91"/>
      <c r="C3" s="91"/>
      <c r="D3" s="91"/>
      <c r="E3" s="91"/>
      <c r="F3" s="91"/>
      <c r="G3" s="91"/>
      <c r="H3" s="91"/>
      <c r="I3" s="91"/>
      <c r="J3" s="91"/>
      <c r="K3" s="91"/>
      <c r="L3" s="91"/>
      <c r="M3" s="91"/>
      <c r="N3" s="91"/>
      <c r="O3" s="91"/>
      <c r="Q3" s="91"/>
      <c r="R3" s="91"/>
    </row>
    <row r="4" spans="1:22" ht="15" customHeight="1" x14ac:dyDescent="0.25">
      <c r="A4" s="91"/>
      <c r="B4" s="91"/>
      <c r="C4" s="91"/>
      <c r="D4" s="91"/>
      <c r="E4" s="91"/>
      <c r="F4" s="91"/>
      <c r="G4" s="91"/>
      <c r="H4" s="91"/>
      <c r="I4" s="91"/>
      <c r="J4" s="91"/>
      <c r="K4" s="91"/>
      <c r="L4" s="91"/>
      <c r="M4" s="91"/>
      <c r="N4" s="91"/>
      <c r="O4" s="91"/>
      <c r="Q4" s="91"/>
      <c r="R4" s="91"/>
    </row>
    <row r="5" spans="1:22" ht="33.75" customHeight="1" x14ac:dyDescent="0.25">
      <c r="A5" s="91"/>
      <c r="B5" s="260" t="s">
        <v>329</v>
      </c>
      <c r="C5" s="260"/>
      <c r="D5" s="260"/>
      <c r="E5" s="260"/>
      <c r="F5" s="260"/>
      <c r="G5" s="260"/>
      <c r="H5" s="260"/>
      <c r="I5" s="260"/>
      <c r="J5" s="260"/>
      <c r="K5" s="260"/>
      <c r="L5" s="260"/>
      <c r="M5" s="260"/>
      <c r="N5" s="260"/>
      <c r="O5" s="260"/>
      <c r="Q5" s="91"/>
      <c r="R5" s="91"/>
    </row>
    <row r="6" spans="1:22" ht="15" customHeight="1" x14ac:dyDescent="0.25">
      <c r="A6" s="91"/>
      <c r="B6" s="91"/>
      <c r="C6" s="91"/>
      <c r="D6" s="91"/>
      <c r="E6" s="91"/>
      <c r="F6" s="91"/>
      <c r="G6" s="91"/>
      <c r="H6" s="91"/>
      <c r="I6" s="91"/>
      <c r="J6" s="91"/>
      <c r="K6" s="91"/>
      <c r="L6" s="91"/>
      <c r="M6" s="91"/>
      <c r="N6" s="263"/>
      <c r="O6" s="91"/>
      <c r="Q6" s="91"/>
      <c r="R6" s="91"/>
    </row>
    <row r="7" spans="1:22" ht="30" customHeight="1" x14ac:dyDescent="0.25">
      <c r="A7" s="91"/>
      <c r="B7" s="260" t="s">
        <v>312</v>
      </c>
      <c r="C7" s="260"/>
      <c r="D7" s="260"/>
      <c r="E7" s="260"/>
      <c r="F7" s="260"/>
      <c r="G7" s="260"/>
      <c r="H7" s="260"/>
      <c r="I7" s="260"/>
      <c r="J7" s="260"/>
      <c r="K7" s="260"/>
      <c r="L7" s="260"/>
      <c r="M7" s="260"/>
      <c r="N7" s="260"/>
      <c r="O7" s="91"/>
      <c r="Q7" s="91"/>
      <c r="R7" s="91"/>
    </row>
    <row r="8" spans="1:22" ht="15" customHeight="1" x14ac:dyDescent="0.25">
      <c r="A8" s="91"/>
      <c r="B8" s="91"/>
      <c r="C8" s="91"/>
      <c r="D8" s="91"/>
      <c r="E8" s="91"/>
      <c r="F8" s="91"/>
      <c r="G8" s="91"/>
      <c r="H8" s="91"/>
      <c r="I8" s="91"/>
      <c r="J8" s="91"/>
      <c r="K8" s="91"/>
      <c r="L8" s="91"/>
      <c r="M8" s="91"/>
      <c r="N8" s="91"/>
      <c r="O8" s="91"/>
      <c r="Q8" s="91"/>
      <c r="R8" s="91"/>
    </row>
    <row r="9" spans="1:22" ht="73.5" customHeight="1" x14ac:dyDescent="0.25">
      <c r="A9" s="91"/>
      <c r="B9" s="260" t="s">
        <v>330</v>
      </c>
      <c r="C9" s="260"/>
      <c r="D9" s="260"/>
      <c r="E9" s="260"/>
      <c r="F9" s="260"/>
      <c r="G9" s="260"/>
      <c r="H9" s="260"/>
      <c r="I9" s="260"/>
      <c r="J9" s="260"/>
      <c r="K9" s="260"/>
      <c r="L9" s="260"/>
      <c r="M9" s="260"/>
      <c r="N9" s="260"/>
      <c r="O9" s="260"/>
      <c r="Q9" s="91"/>
      <c r="R9" s="91"/>
    </row>
    <row r="10" spans="1:22" ht="15" customHeight="1" x14ac:dyDescent="0.25">
      <c r="A10" s="91"/>
      <c r="B10" s="91"/>
      <c r="C10" s="91"/>
      <c r="D10" s="91"/>
      <c r="E10" s="91"/>
      <c r="F10" s="91"/>
      <c r="G10" s="91"/>
      <c r="H10" s="91"/>
      <c r="I10" s="91"/>
      <c r="J10" s="91"/>
      <c r="K10" s="91"/>
      <c r="L10" s="91"/>
      <c r="M10" s="91"/>
      <c r="N10" s="91"/>
      <c r="O10" s="91"/>
      <c r="Q10" s="91"/>
      <c r="R10" s="91"/>
    </row>
    <row r="11" spans="1:22" ht="15" customHeight="1" x14ac:dyDescent="0.25">
      <c r="A11" s="91"/>
      <c r="B11" s="91"/>
      <c r="C11" s="91"/>
      <c r="D11" s="91"/>
      <c r="E11" s="91"/>
      <c r="F11" s="91"/>
      <c r="G11" s="91"/>
      <c r="H11" s="91"/>
      <c r="I11" s="91"/>
      <c r="J11" s="91"/>
      <c r="K11" s="91"/>
      <c r="L11" s="91"/>
      <c r="M11" s="91"/>
      <c r="N11" s="91"/>
      <c r="O11" s="91"/>
      <c r="Q11" s="91"/>
      <c r="R11" s="91"/>
      <c r="S11" s="264"/>
      <c r="T11" s="198"/>
    </row>
    <row r="12" spans="1:22" ht="15" customHeight="1" x14ac:dyDescent="0.25">
      <c r="A12" s="92"/>
      <c r="B12" s="92"/>
      <c r="C12" s="92"/>
      <c r="D12" s="92"/>
      <c r="E12" s="92"/>
      <c r="F12" s="92"/>
      <c r="G12" s="92"/>
      <c r="H12" s="92"/>
      <c r="I12" s="92"/>
      <c r="J12" s="92"/>
      <c r="K12" s="92"/>
      <c r="L12" s="92"/>
      <c r="M12" s="92"/>
      <c r="N12" s="92"/>
      <c r="O12" s="92"/>
      <c r="P12" s="164"/>
      <c r="Q12" s="92"/>
      <c r="R12" s="92"/>
      <c r="S12" s="264"/>
      <c r="T12" s="93"/>
      <c r="U12" s="93"/>
      <c r="V12" s="93"/>
    </row>
    <row r="13" spans="1:22" ht="15" customHeight="1" x14ac:dyDescent="0.25">
      <c r="A13" s="92"/>
      <c r="B13" s="92"/>
      <c r="C13" s="92"/>
      <c r="D13" s="92"/>
      <c r="E13" s="92"/>
      <c r="F13" s="92"/>
      <c r="G13" s="92"/>
      <c r="H13" s="92"/>
      <c r="I13" s="92"/>
      <c r="J13" s="92"/>
      <c r="K13" s="92"/>
      <c r="L13" s="92"/>
      <c r="M13" s="92"/>
      <c r="N13" s="92"/>
      <c r="O13" s="92"/>
      <c r="P13" s="164"/>
      <c r="Q13" s="92"/>
      <c r="R13" s="92"/>
      <c r="T13" s="93"/>
      <c r="U13" s="93"/>
      <c r="V13" s="93"/>
    </row>
    <row r="14" spans="1:22" ht="15" customHeight="1" x14ac:dyDescent="0.25">
      <c r="A14" s="92"/>
      <c r="B14" s="92"/>
      <c r="C14" s="92"/>
      <c r="D14" s="92"/>
      <c r="E14" s="92"/>
      <c r="F14" s="261"/>
      <c r="G14" s="261"/>
      <c r="H14" s="261"/>
      <c r="I14" s="261"/>
      <c r="J14" s="92"/>
      <c r="K14" s="92"/>
      <c r="L14" s="92"/>
      <c r="M14" s="92"/>
      <c r="N14" s="92"/>
      <c r="O14" s="92"/>
      <c r="P14" s="164"/>
      <c r="Q14" s="92"/>
      <c r="R14" s="92"/>
      <c r="T14" s="93"/>
      <c r="U14" s="93"/>
      <c r="V14" s="93"/>
    </row>
    <row r="15" spans="1:22" ht="15" customHeight="1" x14ac:dyDescent="0.25">
      <c r="A15" s="247"/>
      <c r="B15" s="247"/>
      <c r="C15" s="247"/>
      <c r="D15" s="247"/>
      <c r="E15" s="247"/>
      <c r="F15" s="247"/>
      <c r="G15" s="247"/>
      <c r="H15" s="247"/>
      <c r="I15" s="247"/>
      <c r="J15" s="247"/>
      <c r="K15" s="247"/>
      <c r="L15" s="247"/>
      <c r="M15" s="247"/>
      <c r="N15" s="247"/>
      <c r="O15" s="247"/>
      <c r="P15" s="164"/>
      <c r="Q15" s="93"/>
      <c r="R15" s="93"/>
      <c r="T15" s="93"/>
      <c r="U15" s="93"/>
      <c r="V15" s="93"/>
    </row>
    <row r="16" spans="1:22" ht="22.5" customHeight="1" x14ac:dyDescent="0.25">
      <c r="A16" s="230" t="s">
        <v>23</v>
      </c>
      <c r="B16" s="230" t="s">
        <v>19</v>
      </c>
      <c r="C16" s="230" t="s">
        <v>20</v>
      </c>
      <c r="D16" s="238" t="s">
        <v>4</v>
      </c>
      <c r="E16" s="239"/>
      <c r="F16" s="239"/>
      <c r="G16" s="239"/>
      <c r="H16" s="239"/>
      <c r="I16" s="239"/>
      <c r="J16" s="239"/>
      <c r="K16" s="239"/>
      <c r="L16" s="239"/>
      <c r="M16" s="240"/>
      <c r="N16" s="235" t="s">
        <v>18</v>
      </c>
      <c r="O16" s="225" t="s">
        <v>7</v>
      </c>
      <c r="P16" s="256" t="s">
        <v>53</v>
      </c>
      <c r="Q16" s="250" t="s">
        <v>60</v>
      </c>
      <c r="R16" s="250" t="s">
        <v>61</v>
      </c>
      <c r="T16" s="10"/>
    </row>
    <row r="17" spans="1:19" ht="28.5" customHeight="1" x14ac:dyDescent="0.25">
      <c r="A17" s="231"/>
      <c r="B17" s="231"/>
      <c r="C17" s="231"/>
      <c r="D17" s="230" t="s">
        <v>5</v>
      </c>
      <c r="E17" s="241" t="s">
        <v>8</v>
      </c>
      <c r="F17" s="228" t="s">
        <v>1</v>
      </c>
      <c r="G17" s="229"/>
      <c r="H17" s="226" t="s">
        <v>3</v>
      </c>
      <c r="I17" s="233" t="s">
        <v>6</v>
      </c>
      <c r="J17" s="234"/>
      <c r="K17" s="243" t="s">
        <v>38</v>
      </c>
      <c r="L17" s="236" t="s">
        <v>2</v>
      </c>
      <c r="M17" s="237"/>
      <c r="N17" s="235"/>
      <c r="O17" s="225"/>
      <c r="P17" s="257"/>
      <c r="Q17" s="251"/>
      <c r="R17" s="251"/>
    </row>
    <row r="18" spans="1:19" ht="192.75" customHeight="1" x14ac:dyDescent="0.25">
      <c r="A18" s="232"/>
      <c r="B18" s="232"/>
      <c r="C18" s="232"/>
      <c r="D18" s="231"/>
      <c r="E18" s="242"/>
      <c r="F18" s="18" t="s">
        <v>21</v>
      </c>
      <c r="G18" s="18" t="s">
        <v>9</v>
      </c>
      <c r="H18" s="227"/>
      <c r="I18" s="18" t="s">
        <v>22</v>
      </c>
      <c r="J18" s="18" t="s">
        <v>9</v>
      </c>
      <c r="K18" s="244"/>
      <c r="L18" s="16" t="s">
        <v>31</v>
      </c>
      <c r="M18" s="17" t="s">
        <v>27</v>
      </c>
      <c r="N18" s="235"/>
      <c r="O18" s="58" t="s">
        <v>17</v>
      </c>
      <c r="P18" s="258"/>
      <c r="Q18" s="252"/>
      <c r="R18" s="252"/>
      <c r="S18" s="195" t="s">
        <v>161</v>
      </c>
    </row>
    <row r="19" spans="1:19" s="25" customFormat="1" ht="27" customHeight="1" x14ac:dyDescent="0.2">
      <c r="A19" s="9">
        <v>1</v>
      </c>
      <c r="B19" s="9">
        <v>2</v>
      </c>
      <c r="C19" s="3">
        <v>3</v>
      </c>
      <c r="D19" s="3">
        <v>4</v>
      </c>
      <c r="E19" s="9">
        <v>5</v>
      </c>
      <c r="F19" s="4">
        <v>6</v>
      </c>
      <c r="G19" s="4">
        <v>7</v>
      </c>
      <c r="H19" s="3">
        <v>8</v>
      </c>
      <c r="I19" s="3">
        <v>9</v>
      </c>
      <c r="J19" s="9">
        <v>10</v>
      </c>
      <c r="K19" s="9">
        <v>11</v>
      </c>
      <c r="L19" s="7">
        <v>12</v>
      </c>
      <c r="M19" s="7">
        <v>13</v>
      </c>
      <c r="N19" s="9">
        <v>14</v>
      </c>
      <c r="O19" s="9">
        <v>15</v>
      </c>
      <c r="P19" s="168"/>
      <c r="Q19" s="9">
        <v>16</v>
      </c>
      <c r="R19" s="9">
        <v>17</v>
      </c>
      <c r="S19" s="59"/>
    </row>
    <row r="20" spans="1:19" ht="20.45" hidden="1" customHeight="1" x14ac:dyDescent="0.25">
      <c r="A20" s="30"/>
      <c r="B20" s="30"/>
      <c r="C20" s="31"/>
      <c r="D20" s="32" t="s">
        <v>26</v>
      </c>
      <c r="E20" s="30"/>
      <c r="F20" s="28"/>
      <c r="G20" s="28"/>
      <c r="H20" s="31"/>
      <c r="I20" s="31"/>
      <c r="J20" s="30"/>
      <c r="K20" s="30"/>
      <c r="L20" s="33"/>
      <c r="M20" s="33"/>
      <c r="N20" s="30"/>
      <c r="O20" s="60"/>
      <c r="P20" s="169"/>
      <c r="Q20" s="60"/>
      <c r="R20" s="60"/>
      <c r="S20" s="125"/>
    </row>
    <row r="21" spans="1:19" s="190" customFormat="1" ht="48.75" hidden="1" customHeight="1" x14ac:dyDescent="0.25">
      <c r="A21" s="206" t="s">
        <v>66</v>
      </c>
      <c r="B21" s="205" t="s">
        <v>86</v>
      </c>
      <c r="C21" s="205" t="s">
        <v>87</v>
      </c>
      <c r="D21" s="207" t="s">
        <v>305</v>
      </c>
      <c r="E21" s="161" t="s">
        <v>151</v>
      </c>
      <c r="F21" s="44">
        <v>876</v>
      </c>
      <c r="G21" s="44" t="s">
        <v>33</v>
      </c>
      <c r="H21" s="44">
        <v>1</v>
      </c>
      <c r="I21" s="208">
        <v>71100000000</v>
      </c>
      <c r="J21" s="208" t="s">
        <v>34</v>
      </c>
      <c r="K21" s="202"/>
      <c r="L21" s="133"/>
      <c r="M21" s="203"/>
      <c r="N21" s="204"/>
      <c r="O21" s="187"/>
      <c r="P21" s="170"/>
      <c r="Q21" s="188"/>
      <c r="R21" s="189"/>
      <c r="S21" s="199"/>
    </row>
    <row r="22" spans="1:19" s="190" customFormat="1" ht="66" hidden="1" customHeight="1" x14ac:dyDescent="0.25">
      <c r="A22" s="206" t="s">
        <v>166</v>
      </c>
      <c r="B22" s="205" t="s">
        <v>41</v>
      </c>
      <c r="C22" s="205" t="s">
        <v>41</v>
      </c>
      <c r="D22" s="207" t="s">
        <v>168</v>
      </c>
      <c r="E22" s="161" t="s">
        <v>151</v>
      </c>
      <c r="F22" s="44">
        <v>876</v>
      </c>
      <c r="G22" s="44" t="s">
        <v>33</v>
      </c>
      <c r="H22" s="44">
        <v>1</v>
      </c>
      <c r="I22" s="208">
        <v>71100000000</v>
      </c>
      <c r="J22" s="208" t="s">
        <v>34</v>
      </c>
      <c r="K22" s="202"/>
      <c r="L22" s="133"/>
      <c r="M22" s="203"/>
      <c r="N22" s="204"/>
      <c r="O22" s="187"/>
      <c r="P22" s="170"/>
      <c r="Q22" s="188"/>
      <c r="R22" s="189"/>
      <c r="S22" s="199"/>
    </row>
    <row r="23" spans="1:19" s="190" customFormat="1" ht="66.75" hidden="1" customHeight="1" x14ac:dyDescent="0.25">
      <c r="A23" s="206" t="s">
        <v>167</v>
      </c>
      <c r="B23" s="205" t="s">
        <v>41</v>
      </c>
      <c r="C23" s="205" t="s">
        <v>41</v>
      </c>
      <c r="D23" s="207" t="s">
        <v>301</v>
      </c>
      <c r="E23" s="161" t="s">
        <v>151</v>
      </c>
      <c r="F23" s="44">
        <v>876</v>
      </c>
      <c r="G23" s="44" t="s">
        <v>33</v>
      </c>
      <c r="H23" s="44">
        <v>1</v>
      </c>
      <c r="I23" s="208">
        <v>71100000000</v>
      </c>
      <c r="J23" s="208" t="s">
        <v>34</v>
      </c>
      <c r="K23" s="202"/>
      <c r="L23" s="133"/>
      <c r="M23" s="203"/>
      <c r="N23" s="204"/>
      <c r="O23" s="187"/>
      <c r="P23" s="170"/>
      <c r="Q23" s="188"/>
      <c r="R23" s="189"/>
      <c r="S23" s="199"/>
    </row>
    <row r="24" spans="1:19" s="190" customFormat="1" ht="51" hidden="1" x14ac:dyDescent="0.25">
      <c r="A24" s="206" t="s">
        <v>169</v>
      </c>
      <c r="B24" s="205" t="s">
        <v>170</v>
      </c>
      <c r="C24" s="205" t="s">
        <v>170</v>
      </c>
      <c r="D24" s="201" t="s">
        <v>171</v>
      </c>
      <c r="E24" s="161" t="s">
        <v>151</v>
      </c>
      <c r="F24" s="44">
        <v>876</v>
      </c>
      <c r="G24" s="44" t="s">
        <v>33</v>
      </c>
      <c r="H24" s="44">
        <v>1</v>
      </c>
      <c r="I24" s="105">
        <v>71100000000</v>
      </c>
      <c r="J24" s="105" t="s">
        <v>34</v>
      </c>
      <c r="K24" s="202">
        <v>258234493.21000001</v>
      </c>
      <c r="L24" s="133">
        <v>44136</v>
      </c>
      <c r="M24" s="203">
        <v>45261</v>
      </c>
      <c r="N24" s="204"/>
      <c r="O24" s="187"/>
      <c r="P24" s="170"/>
      <c r="Q24" s="188"/>
      <c r="R24" s="189"/>
      <c r="S24" s="199"/>
    </row>
    <row r="25" spans="1:19" s="190" customFormat="1" ht="51" hidden="1" x14ac:dyDescent="0.25">
      <c r="A25" s="206" t="s">
        <v>172</v>
      </c>
      <c r="B25" s="205" t="s">
        <v>173</v>
      </c>
      <c r="C25" s="205" t="s">
        <v>173</v>
      </c>
      <c r="D25" s="201" t="s">
        <v>174</v>
      </c>
      <c r="E25" s="161" t="s">
        <v>151</v>
      </c>
      <c r="F25" s="44">
        <v>876</v>
      </c>
      <c r="G25" s="44" t="s">
        <v>33</v>
      </c>
      <c r="H25" s="44">
        <v>1</v>
      </c>
      <c r="I25" s="105">
        <v>71100000000</v>
      </c>
      <c r="J25" s="105" t="s">
        <v>34</v>
      </c>
      <c r="K25" s="202">
        <v>44409960</v>
      </c>
      <c r="L25" s="133">
        <v>44136</v>
      </c>
      <c r="M25" s="203">
        <v>45261</v>
      </c>
      <c r="N25" s="204"/>
      <c r="O25" s="187"/>
      <c r="P25" s="170"/>
      <c r="Q25" s="188"/>
      <c r="R25" s="189"/>
      <c r="S25" s="199"/>
    </row>
    <row r="26" spans="1:19" s="190" customFormat="1" ht="63.75" hidden="1" customHeight="1" x14ac:dyDescent="0.25">
      <c r="A26" s="206" t="s">
        <v>175</v>
      </c>
      <c r="B26" s="205" t="s">
        <v>95</v>
      </c>
      <c r="C26" s="205" t="s">
        <v>95</v>
      </c>
      <c r="D26" s="201" t="s">
        <v>176</v>
      </c>
      <c r="E26" s="161" t="s">
        <v>151</v>
      </c>
      <c r="F26" s="44">
        <v>876</v>
      </c>
      <c r="G26" s="44" t="s">
        <v>33</v>
      </c>
      <c r="H26" s="44">
        <v>1</v>
      </c>
      <c r="I26" s="105">
        <v>71100000000</v>
      </c>
      <c r="J26" s="105" t="s">
        <v>34</v>
      </c>
      <c r="K26" s="202">
        <v>1795000</v>
      </c>
      <c r="L26" s="133">
        <v>44166</v>
      </c>
      <c r="M26" s="203">
        <v>44562</v>
      </c>
      <c r="N26" s="204"/>
      <c r="O26" s="187"/>
      <c r="P26" s="170"/>
      <c r="Q26" s="188"/>
      <c r="R26" s="189"/>
      <c r="S26" s="199" t="s">
        <v>56</v>
      </c>
    </row>
    <row r="27" spans="1:19" s="190" customFormat="1" ht="51" hidden="1" x14ac:dyDescent="0.25">
      <c r="A27" s="206" t="s">
        <v>177</v>
      </c>
      <c r="B27" s="205" t="s">
        <v>178</v>
      </c>
      <c r="C27" s="205" t="s">
        <v>178</v>
      </c>
      <c r="D27" s="201" t="s">
        <v>179</v>
      </c>
      <c r="E27" s="161" t="s">
        <v>151</v>
      </c>
      <c r="F27" s="44">
        <v>876</v>
      </c>
      <c r="G27" s="44" t="s">
        <v>33</v>
      </c>
      <c r="H27" s="44">
        <v>1</v>
      </c>
      <c r="I27" s="105">
        <v>71100000000</v>
      </c>
      <c r="J27" s="105" t="s">
        <v>34</v>
      </c>
      <c r="K27" s="202">
        <v>19070374.739999998</v>
      </c>
      <c r="L27" s="133">
        <v>43922</v>
      </c>
      <c r="M27" s="203">
        <v>44896</v>
      </c>
      <c r="N27" s="204"/>
      <c r="O27" s="187"/>
      <c r="P27" s="170"/>
      <c r="Q27" s="188"/>
      <c r="R27" s="189"/>
      <c r="S27" s="199" t="s">
        <v>56</v>
      </c>
    </row>
    <row r="28" spans="1:19" s="190" customFormat="1" ht="51" hidden="1" x14ac:dyDescent="0.25">
      <c r="A28" s="206" t="s">
        <v>180</v>
      </c>
      <c r="B28" s="205" t="s">
        <v>181</v>
      </c>
      <c r="C28" s="205" t="s">
        <v>181</v>
      </c>
      <c r="D28" s="201" t="s">
        <v>182</v>
      </c>
      <c r="E28" s="161" t="s">
        <v>151</v>
      </c>
      <c r="F28" s="44">
        <v>876</v>
      </c>
      <c r="G28" s="44" t="s">
        <v>33</v>
      </c>
      <c r="H28" s="44">
        <v>1</v>
      </c>
      <c r="I28" s="105">
        <v>71100000000</v>
      </c>
      <c r="J28" s="105" t="s">
        <v>34</v>
      </c>
      <c r="K28" s="202">
        <v>41801009.100000001</v>
      </c>
      <c r="L28" s="133">
        <v>44013</v>
      </c>
      <c r="M28" s="203">
        <v>44896</v>
      </c>
      <c r="N28" s="204"/>
      <c r="O28" s="187"/>
      <c r="P28" s="170"/>
      <c r="Q28" s="188"/>
      <c r="R28" s="189"/>
      <c r="S28" s="199" t="s">
        <v>56</v>
      </c>
    </row>
    <row r="29" spans="1:19" s="190" customFormat="1" ht="51" hidden="1" x14ac:dyDescent="0.25">
      <c r="A29" s="206" t="s">
        <v>183</v>
      </c>
      <c r="B29" s="205" t="s">
        <v>99</v>
      </c>
      <c r="C29" s="205" t="s">
        <v>184</v>
      </c>
      <c r="D29" s="201" t="s">
        <v>185</v>
      </c>
      <c r="E29" s="161" t="s">
        <v>151</v>
      </c>
      <c r="F29" s="44">
        <v>876</v>
      </c>
      <c r="G29" s="44" t="s">
        <v>33</v>
      </c>
      <c r="H29" s="44">
        <v>1</v>
      </c>
      <c r="I29" s="105">
        <v>71100000000</v>
      </c>
      <c r="J29" s="105" t="s">
        <v>34</v>
      </c>
      <c r="K29" s="202">
        <v>603823.4</v>
      </c>
      <c r="L29" s="133">
        <v>44105</v>
      </c>
      <c r="M29" s="203">
        <v>45261</v>
      </c>
      <c r="N29" s="204"/>
      <c r="O29" s="187"/>
      <c r="P29" s="170"/>
      <c r="Q29" s="188"/>
      <c r="R29" s="189"/>
      <c r="S29" s="199"/>
    </row>
    <row r="30" spans="1:19" s="190" customFormat="1" ht="51" hidden="1" x14ac:dyDescent="0.25">
      <c r="A30" s="206" t="s">
        <v>186</v>
      </c>
      <c r="B30" s="205" t="s">
        <v>187</v>
      </c>
      <c r="C30" s="205" t="s">
        <v>187</v>
      </c>
      <c r="D30" s="207" t="s">
        <v>302</v>
      </c>
      <c r="E30" s="161" t="s">
        <v>151</v>
      </c>
      <c r="F30" s="44">
        <v>876</v>
      </c>
      <c r="G30" s="44" t="s">
        <v>33</v>
      </c>
      <c r="H30" s="44">
        <v>1</v>
      </c>
      <c r="I30" s="105">
        <v>71100000000</v>
      </c>
      <c r="J30" s="105" t="s">
        <v>34</v>
      </c>
      <c r="K30" s="202"/>
      <c r="L30" s="133"/>
      <c r="M30" s="203"/>
      <c r="N30" s="204"/>
      <c r="O30" s="187"/>
      <c r="P30" s="170"/>
      <c r="Q30" s="188"/>
      <c r="R30" s="189"/>
      <c r="S30" s="199"/>
    </row>
    <row r="31" spans="1:19" s="190" customFormat="1" ht="51" hidden="1" x14ac:dyDescent="0.25">
      <c r="A31" s="206" t="s">
        <v>188</v>
      </c>
      <c r="B31" s="205" t="s">
        <v>103</v>
      </c>
      <c r="C31" s="205" t="s">
        <v>189</v>
      </c>
      <c r="D31" s="201" t="s">
        <v>190</v>
      </c>
      <c r="E31" s="161" t="s">
        <v>151</v>
      </c>
      <c r="F31" s="44">
        <v>876</v>
      </c>
      <c r="G31" s="44" t="s">
        <v>33</v>
      </c>
      <c r="H31" s="44">
        <v>1</v>
      </c>
      <c r="I31" s="105">
        <v>71100000000</v>
      </c>
      <c r="J31" s="105" t="s">
        <v>34</v>
      </c>
      <c r="K31" s="202">
        <v>1609920</v>
      </c>
      <c r="L31" s="133">
        <v>43770</v>
      </c>
      <c r="M31" s="203">
        <v>44896</v>
      </c>
      <c r="N31" s="204"/>
      <c r="O31" s="187"/>
      <c r="P31" s="170"/>
      <c r="Q31" s="188"/>
      <c r="R31" s="189"/>
      <c r="S31" s="199"/>
    </row>
    <row r="32" spans="1:19" s="190" customFormat="1" ht="51" hidden="1" x14ac:dyDescent="0.25">
      <c r="A32" s="206" t="s">
        <v>191</v>
      </c>
      <c r="B32" s="205" t="s">
        <v>192</v>
      </c>
      <c r="C32" s="205" t="s">
        <v>193</v>
      </c>
      <c r="D32" s="201" t="s">
        <v>194</v>
      </c>
      <c r="E32" s="161" t="s">
        <v>151</v>
      </c>
      <c r="F32" s="44">
        <v>876</v>
      </c>
      <c r="G32" s="44" t="s">
        <v>33</v>
      </c>
      <c r="H32" s="44">
        <v>1</v>
      </c>
      <c r="I32" s="105">
        <v>71100000000</v>
      </c>
      <c r="J32" s="105" t="s">
        <v>34</v>
      </c>
      <c r="K32" s="202">
        <v>1578600</v>
      </c>
      <c r="L32" s="133">
        <v>43770</v>
      </c>
      <c r="M32" s="203">
        <v>44896</v>
      </c>
      <c r="N32" s="204"/>
      <c r="O32" s="187"/>
      <c r="P32" s="170"/>
      <c r="Q32" s="188"/>
      <c r="R32" s="189"/>
      <c r="S32" s="199"/>
    </row>
    <row r="33" spans="1:19" s="190" customFormat="1" ht="51" hidden="1" x14ac:dyDescent="0.25">
      <c r="A33" s="206" t="s">
        <v>195</v>
      </c>
      <c r="B33" s="205" t="s">
        <v>196</v>
      </c>
      <c r="C33" s="205" t="s">
        <v>197</v>
      </c>
      <c r="D33" s="201" t="s">
        <v>198</v>
      </c>
      <c r="E33" s="161" t="s">
        <v>151</v>
      </c>
      <c r="F33" s="44">
        <v>876</v>
      </c>
      <c r="G33" s="44" t="s">
        <v>33</v>
      </c>
      <c r="H33" s="44">
        <v>1</v>
      </c>
      <c r="I33" s="105">
        <v>71100000000</v>
      </c>
      <c r="J33" s="105" t="s">
        <v>34</v>
      </c>
      <c r="K33" s="202">
        <v>16354216.35</v>
      </c>
      <c r="L33" s="133">
        <v>43770</v>
      </c>
      <c r="M33" s="203">
        <v>44896</v>
      </c>
      <c r="N33" s="204"/>
      <c r="O33" s="187"/>
      <c r="P33" s="170"/>
      <c r="Q33" s="188"/>
      <c r="R33" s="189"/>
      <c r="S33" s="199"/>
    </row>
    <row r="34" spans="1:19" s="190" customFormat="1" ht="51" hidden="1" x14ac:dyDescent="0.25">
      <c r="A34" s="206" t="s">
        <v>199</v>
      </c>
      <c r="B34" s="205" t="s">
        <v>103</v>
      </c>
      <c r="C34" s="205" t="s">
        <v>189</v>
      </c>
      <c r="D34" s="201" t="s">
        <v>200</v>
      </c>
      <c r="E34" s="161" t="s">
        <v>151</v>
      </c>
      <c r="F34" s="44">
        <v>876</v>
      </c>
      <c r="G34" s="44" t="s">
        <v>33</v>
      </c>
      <c r="H34" s="44">
        <v>1</v>
      </c>
      <c r="I34" s="105">
        <v>71100000000</v>
      </c>
      <c r="J34" s="105" t="s">
        <v>34</v>
      </c>
      <c r="K34" s="202">
        <v>2196000</v>
      </c>
      <c r="L34" s="133">
        <v>43770</v>
      </c>
      <c r="M34" s="203">
        <v>44896</v>
      </c>
      <c r="N34" s="204"/>
      <c r="O34" s="187"/>
      <c r="P34" s="170"/>
      <c r="Q34" s="188"/>
      <c r="R34" s="189"/>
      <c r="S34" s="199"/>
    </row>
    <row r="35" spans="1:19" s="190" customFormat="1" ht="63.75" hidden="1" x14ac:dyDescent="0.25">
      <c r="A35" s="206" t="s">
        <v>201</v>
      </c>
      <c r="B35" s="205" t="s">
        <v>103</v>
      </c>
      <c r="C35" s="205" t="s">
        <v>189</v>
      </c>
      <c r="D35" s="201" t="s">
        <v>128</v>
      </c>
      <c r="E35" s="161" t="s">
        <v>151</v>
      </c>
      <c r="F35" s="44">
        <v>876</v>
      </c>
      <c r="G35" s="44" t="s">
        <v>33</v>
      </c>
      <c r="H35" s="44">
        <v>1</v>
      </c>
      <c r="I35" s="105">
        <v>71100000000</v>
      </c>
      <c r="J35" s="105" t="s">
        <v>34</v>
      </c>
      <c r="K35" s="202">
        <v>864000</v>
      </c>
      <c r="L35" s="133">
        <v>43800</v>
      </c>
      <c r="M35" s="203">
        <v>44896</v>
      </c>
      <c r="N35" s="204"/>
      <c r="O35" s="187"/>
      <c r="P35" s="170"/>
      <c r="Q35" s="188"/>
      <c r="R35" s="189"/>
      <c r="S35" s="199"/>
    </row>
    <row r="36" spans="1:19" s="190" customFormat="1" ht="51" hidden="1" x14ac:dyDescent="0.25">
      <c r="A36" s="206" t="s">
        <v>202</v>
      </c>
      <c r="B36" s="205" t="s">
        <v>153</v>
      </c>
      <c r="C36" s="205" t="s">
        <v>153</v>
      </c>
      <c r="D36" s="201" t="s">
        <v>203</v>
      </c>
      <c r="E36" s="161" t="s">
        <v>151</v>
      </c>
      <c r="F36" s="44">
        <v>876</v>
      </c>
      <c r="G36" s="44" t="s">
        <v>33</v>
      </c>
      <c r="H36" s="44">
        <v>1</v>
      </c>
      <c r="I36" s="105">
        <v>71100000000</v>
      </c>
      <c r="J36" s="105" t="s">
        <v>34</v>
      </c>
      <c r="K36" s="202">
        <v>21240000</v>
      </c>
      <c r="L36" s="133">
        <v>43800</v>
      </c>
      <c r="M36" s="203">
        <v>44896</v>
      </c>
      <c r="N36" s="204"/>
      <c r="O36" s="187"/>
      <c r="P36" s="170"/>
      <c r="Q36" s="188"/>
      <c r="R36" s="189"/>
      <c r="S36" s="199"/>
    </row>
    <row r="37" spans="1:19" s="190" customFormat="1" ht="66.75" hidden="1" customHeight="1" x14ac:dyDescent="0.25">
      <c r="A37" s="206" t="s">
        <v>204</v>
      </c>
      <c r="B37" s="205" t="s">
        <v>205</v>
      </c>
      <c r="C37" s="205" t="s">
        <v>205</v>
      </c>
      <c r="D37" s="201" t="s">
        <v>206</v>
      </c>
      <c r="E37" s="161" t="s">
        <v>151</v>
      </c>
      <c r="F37" s="44">
        <v>876</v>
      </c>
      <c r="G37" s="44" t="s">
        <v>33</v>
      </c>
      <c r="H37" s="44">
        <v>1</v>
      </c>
      <c r="I37" s="105">
        <v>71100000000</v>
      </c>
      <c r="J37" s="105" t="s">
        <v>34</v>
      </c>
      <c r="K37" s="202">
        <v>4680000</v>
      </c>
      <c r="L37" s="133">
        <v>43770</v>
      </c>
      <c r="M37" s="203">
        <v>44896</v>
      </c>
      <c r="N37" s="204"/>
      <c r="O37" s="187"/>
      <c r="P37" s="170"/>
      <c r="Q37" s="188"/>
      <c r="R37" s="189"/>
      <c r="S37" s="199"/>
    </row>
    <row r="38" spans="1:19" s="190" customFormat="1" ht="51" hidden="1" x14ac:dyDescent="0.25">
      <c r="A38" s="206" t="s">
        <v>207</v>
      </c>
      <c r="B38" s="205" t="s">
        <v>208</v>
      </c>
      <c r="C38" s="205" t="s">
        <v>208</v>
      </c>
      <c r="D38" s="201" t="s">
        <v>209</v>
      </c>
      <c r="E38" s="161" t="s">
        <v>151</v>
      </c>
      <c r="F38" s="44">
        <v>876</v>
      </c>
      <c r="G38" s="44" t="s">
        <v>33</v>
      </c>
      <c r="H38" s="44">
        <v>1</v>
      </c>
      <c r="I38" s="105">
        <v>71100000000</v>
      </c>
      <c r="J38" s="105" t="s">
        <v>34</v>
      </c>
      <c r="K38" s="202">
        <v>5760000</v>
      </c>
      <c r="L38" s="133">
        <v>43771</v>
      </c>
      <c r="M38" s="203">
        <v>44896</v>
      </c>
      <c r="N38" s="204"/>
      <c r="O38" s="187"/>
      <c r="P38" s="170"/>
      <c r="Q38" s="188"/>
      <c r="R38" s="189"/>
      <c r="S38" s="199" t="s">
        <v>56</v>
      </c>
    </row>
    <row r="39" spans="1:19" s="190" customFormat="1" ht="63.75" hidden="1" x14ac:dyDescent="0.25">
      <c r="A39" s="206" t="s">
        <v>210</v>
      </c>
      <c r="B39" s="205" t="s">
        <v>189</v>
      </c>
      <c r="C39" s="205" t="s">
        <v>189</v>
      </c>
      <c r="D39" s="201" t="s">
        <v>211</v>
      </c>
      <c r="E39" s="161" t="s">
        <v>151</v>
      </c>
      <c r="F39" s="44">
        <v>876</v>
      </c>
      <c r="G39" s="44" t="s">
        <v>33</v>
      </c>
      <c r="H39" s="44">
        <v>1</v>
      </c>
      <c r="I39" s="105">
        <v>71100000000</v>
      </c>
      <c r="J39" s="105" t="s">
        <v>34</v>
      </c>
      <c r="K39" s="202">
        <v>2162000</v>
      </c>
      <c r="L39" s="133">
        <v>43772</v>
      </c>
      <c r="M39" s="203">
        <v>44896</v>
      </c>
      <c r="N39" s="204"/>
      <c r="O39" s="187"/>
      <c r="P39" s="170"/>
      <c r="Q39" s="188"/>
      <c r="R39" s="189"/>
      <c r="S39" s="199"/>
    </row>
    <row r="40" spans="1:19" s="190" customFormat="1" ht="51" hidden="1" x14ac:dyDescent="0.25">
      <c r="A40" s="206" t="s">
        <v>212</v>
      </c>
      <c r="B40" s="205" t="s">
        <v>103</v>
      </c>
      <c r="C40" s="205" t="s">
        <v>189</v>
      </c>
      <c r="D40" s="201" t="s">
        <v>213</v>
      </c>
      <c r="E40" s="161" t="s">
        <v>151</v>
      </c>
      <c r="F40" s="44">
        <v>876</v>
      </c>
      <c r="G40" s="44" t="s">
        <v>33</v>
      </c>
      <c r="H40" s="44">
        <v>1</v>
      </c>
      <c r="I40" s="105">
        <v>71100000000</v>
      </c>
      <c r="J40" s="105" t="s">
        <v>34</v>
      </c>
      <c r="K40" s="202">
        <v>2242800</v>
      </c>
      <c r="L40" s="133">
        <v>43773</v>
      </c>
      <c r="M40" s="203">
        <v>44896</v>
      </c>
      <c r="N40" s="204"/>
      <c r="O40" s="187"/>
      <c r="P40" s="170"/>
      <c r="Q40" s="188"/>
      <c r="R40" s="189"/>
      <c r="S40" s="199"/>
    </row>
    <row r="41" spans="1:19" s="190" customFormat="1" ht="51" hidden="1" x14ac:dyDescent="0.25">
      <c r="A41" s="206" t="s">
        <v>214</v>
      </c>
      <c r="B41" s="205" t="s">
        <v>150</v>
      </c>
      <c r="C41" s="205" t="s">
        <v>150</v>
      </c>
      <c r="D41" s="201" t="s">
        <v>215</v>
      </c>
      <c r="E41" s="161" t="s">
        <v>151</v>
      </c>
      <c r="F41" s="44">
        <v>876</v>
      </c>
      <c r="G41" s="44" t="s">
        <v>33</v>
      </c>
      <c r="H41" s="44">
        <v>1</v>
      </c>
      <c r="I41" s="105">
        <v>71100000000</v>
      </c>
      <c r="J41" s="105" t="s">
        <v>34</v>
      </c>
      <c r="K41" s="202">
        <v>7630773</v>
      </c>
      <c r="L41" s="133">
        <v>44317</v>
      </c>
      <c r="M41" s="203">
        <v>44897</v>
      </c>
      <c r="N41" s="204"/>
      <c r="O41" s="187"/>
      <c r="P41" s="170"/>
      <c r="Q41" s="188"/>
      <c r="R41" s="189"/>
      <c r="S41" s="199"/>
    </row>
    <row r="42" spans="1:19" s="190" customFormat="1" ht="63.75" hidden="1" x14ac:dyDescent="0.25">
      <c r="A42" s="206" t="s">
        <v>216</v>
      </c>
      <c r="B42" s="205" t="s">
        <v>178</v>
      </c>
      <c r="C42" s="205" t="s">
        <v>135</v>
      </c>
      <c r="D42" s="201" t="s">
        <v>217</v>
      </c>
      <c r="E42" s="161" t="s">
        <v>151</v>
      </c>
      <c r="F42" s="44">
        <v>876</v>
      </c>
      <c r="G42" s="44" t="s">
        <v>33</v>
      </c>
      <c r="H42" s="44">
        <v>1</v>
      </c>
      <c r="I42" s="105">
        <v>71100000000</v>
      </c>
      <c r="J42" s="105" t="s">
        <v>34</v>
      </c>
      <c r="K42" s="202">
        <v>2362550.4</v>
      </c>
      <c r="L42" s="133">
        <v>44228</v>
      </c>
      <c r="M42" s="203">
        <v>45263</v>
      </c>
      <c r="N42" s="204"/>
      <c r="O42" s="187"/>
      <c r="P42" s="170"/>
      <c r="Q42" s="188"/>
      <c r="R42" s="189"/>
      <c r="S42" s="199" t="s">
        <v>56</v>
      </c>
    </row>
    <row r="43" spans="1:19" s="190" customFormat="1" ht="51" hidden="1" x14ac:dyDescent="0.25">
      <c r="A43" s="206" t="s">
        <v>218</v>
      </c>
      <c r="B43" s="205" t="s">
        <v>178</v>
      </c>
      <c r="C43" s="205" t="s">
        <v>178</v>
      </c>
      <c r="D43" s="201" t="s">
        <v>219</v>
      </c>
      <c r="E43" s="161" t="s">
        <v>151</v>
      </c>
      <c r="F43" s="44">
        <v>876</v>
      </c>
      <c r="G43" s="44" t="s">
        <v>33</v>
      </c>
      <c r="H43" s="44">
        <v>1</v>
      </c>
      <c r="I43" s="105">
        <v>71100000000</v>
      </c>
      <c r="J43" s="105" t="s">
        <v>34</v>
      </c>
      <c r="K43" s="202">
        <v>612000</v>
      </c>
      <c r="L43" s="133">
        <v>44229</v>
      </c>
      <c r="M43" s="203">
        <v>45264</v>
      </c>
      <c r="N43" s="204"/>
      <c r="O43" s="187"/>
      <c r="P43" s="170"/>
      <c r="Q43" s="188"/>
      <c r="R43" s="189"/>
      <c r="S43" s="199" t="s">
        <v>56</v>
      </c>
    </row>
    <row r="44" spans="1:19" s="190" customFormat="1" ht="51" hidden="1" x14ac:dyDescent="0.25">
      <c r="A44" s="206" t="s">
        <v>220</v>
      </c>
      <c r="B44" s="205" t="s">
        <v>90</v>
      </c>
      <c r="C44" s="205" t="s">
        <v>221</v>
      </c>
      <c r="D44" s="201" t="s">
        <v>222</v>
      </c>
      <c r="E44" s="161" t="s">
        <v>151</v>
      </c>
      <c r="F44" s="44">
        <v>876</v>
      </c>
      <c r="G44" s="44" t="s">
        <v>33</v>
      </c>
      <c r="H44" s="44">
        <v>1</v>
      </c>
      <c r="I44" s="105">
        <v>71100000000</v>
      </c>
      <c r="J44" s="105" t="s">
        <v>34</v>
      </c>
      <c r="K44" s="202">
        <v>1908000</v>
      </c>
      <c r="L44" s="133">
        <v>44230</v>
      </c>
      <c r="M44" s="203">
        <v>45265</v>
      </c>
      <c r="N44" s="204"/>
      <c r="O44" s="187"/>
      <c r="P44" s="170"/>
      <c r="Q44" s="188"/>
      <c r="R44" s="189"/>
      <c r="S44" s="199" t="s">
        <v>56</v>
      </c>
    </row>
    <row r="45" spans="1:19" s="190" customFormat="1" ht="63.75" hidden="1" x14ac:dyDescent="0.25">
      <c r="A45" s="206" t="s">
        <v>223</v>
      </c>
      <c r="B45" s="205" t="s">
        <v>135</v>
      </c>
      <c r="C45" s="205" t="s">
        <v>135</v>
      </c>
      <c r="D45" s="201" t="s">
        <v>224</v>
      </c>
      <c r="E45" s="161" t="s">
        <v>151</v>
      </c>
      <c r="F45" s="44">
        <v>876</v>
      </c>
      <c r="G45" s="44" t="s">
        <v>33</v>
      </c>
      <c r="H45" s="44">
        <v>1</v>
      </c>
      <c r="I45" s="105">
        <v>71100000000</v>
      </c>
      <c r="J45" s="105" t="s">
        <v>34</v>
      </c>
      <c r="K45" s="202">
        <v>1827827863</v>
      </c>
      <c r="L45" s="133">
        <v>44231</v>
      </c>
      <c r="M45" s="203">
        <v>45266</v>
      </c>
      <c r="N45" s="204"/>
      <c r="O45" s="187"/>
      <c r="P45" s="170"/>
      <c r="Q45" s="188"/>
      <c r="R45" s="189"/>
      <c r="S45" s="199" t="s">
        <v>56</v>
      </c>
    </row>
    <row r="46" spans="1:19" s="190" customFormat="1" ht="51" hidden="1" x14ac:dyDescent="0.25">
      <c r="A46" s="206" t="s">
        <v>225</v>
      </c>
      <c r="B46" s="205" t="s">
        <v>226</v>
      </c>
      <c r="C46" s="205" t="s">
        <v>226</v>
      </c>
      <c r="D46" s="201" t="s">
        <v>227</v>
      </c>
      <c r="E46" s="161" t="s">
        <v>151</v>
      </c>
      <c r="F46" s="44">
        <v>876</v>
      </c>
      <c r="G46" s="44" t="s">
        <v>33</v>
      </c>
      <c r="H46" s="44">
        <v>1</v>
      </c>
      <c r="I46" s="105">
        <v>71100000000</v>
      </c>
      <c r="J46" s="105" t="s">
        <v>34</v>
      </c>
      <c r="K46" s="202">
        <v>490712.4</v>
      </c>
      <c r="L46" s="133">
        <v>44232</v>
      </c>
      <c r="M46" s="203">
        <v>45267</v>
      </c>
      <c r="N46" s="204"/>
      <c r="O46" s="187"/>
      <c r="P46" s="170"/>
      <c r="Q46" s="188"/>
      <c r="R46" s="189"/>
      <c r="S46" s="199" t="s">
        <v>56</v>
      </c>
    </row>
    <row r="47" spans="1:19" s="190" customFormat="1" ht="63.75" hidden="1" x14ac:dyDescent="0.25">
      <c r="A47" s="206" t="s">
        <v>228</v>
      </c>
      <c r="B47" s="205" t="s">
        <v>135</v>
      </c>
      <c r="C47" s="205" t="s">
        <v>135</v>
      </c>
      <c r="D47" s="201" t="s">
        <v>229</v>
      </c>
      <c r="E47" s="161" t="s">
        <v>151</v>
      </c>
      <c r="F47" s="44">
        <v>876</v>
      </c>
      <c r="G47" s="44" t="s">
        <v>33</v>
      </c>
      <c r="H47" s="44">
        <v>1</v>
      </c>
      <c r="I47" s="105">
        <v>71100000000</v>
      </c>
      <c r="J47" s="105" t="s">
        <v>34</v>
      </c>
      <c r="K47" s="202">
        <v>2473243.2000000002</v>
      </c>
      <c r="L47" s="133">
        <v>44233</v>
      </c>
      <c r="M47" s="203">
        <v>45268</v>
      </c>
      <c r="N47" s="204"/>
      <c r="O47" s="187"/>
      <c r="P47" s="170"/>
      <c r="Q47" s="188"/>
      <c r="R47" s="189"/>
      <c r="S47" s="199" t="s">
        <v>56</v>
      </c>
    </row>
    <row r="48" spans="1:19" s="190" customFormat="1" ht="76.5" hidden="1" x14ac:dyDescent="0.25">
      <c r="A48" s="206" t="s">
        <v>230</v>
      </c>
      <c r="B48" s="205" t="s">
        <v>142</v>
      </c>
      <c r="C48" s="205" t="s">
        <v>142</v>
      </c>
      <c r="D48" s="201" t="s">
        <v>231</v>
      </c>
      <c r="E48" s="161" t="s">
        <v>151</v>
      </c>
      <c r="F48" s="44">
        <v>876</v>
      </c>
      <c r="G48" s="44" t="s">
        <v>33</v>
      </c>
      <c r="H48" s="44">
        <v>1</v>
      </c>
      <c r="I48" s="105">
        <v>71100000000</v>
      </c>
      <c r="J48" s="105" t="s">
        <v>34</v>
      </c>
      <c r="K48" s="202">
        <v>234804384</v>
      </c>
      <c r="L48" s="133">
        <v>44234</v>
      </c>
      <c r="M48" s="203">
        <v>44904</v>
      </c>
      <c r="N48" s="204"/>
      <c r="O48" s="187"/>
      <c r="P48" s="170"/>
      <c r="Q48" s="188"/>
      <c r="R48" s="189"/>
      <c r="S48" s="199" t="s">
        <v>56</v>
      </c>
    </row>
    <row r="49" spans="1:19" s="190" customFormat="1" ht="63.75" hidden="1" x14ac:dyDescent="0.25">
      <c r="A49" s="206" t="s">
        <v>232</v>
      </c>
      <c r="B49" s="205" t="s">
        <v>82</v>
      </c>
      <c r="C49" s="205" t="s">
        <v>82</v>
      </c>
      <c r="D49" s="201" t="s">
        <v>233</v>
      </c>
      <c r="E49" s="161" t="s">
        <v>151</v>
      </c>
      <c r="F49" s="44">
        <v>876</v>
      </c>
      <c r="G49" s="44" t="s">
        <v>33</v>
      </c>
      <c r="H49" s="44">
        <v>1</v>
      </c>
      <c r="I49" s="105">
        <v>71100000000</v>
      </c>
      <c r="J49" s="105" t="s">
        <v>34</v>
      </c>
      <c r="K49" s="202">
        <v>786240</v>
      </c>
      <c r="L49" s="133">
        <v>44409</v>
      </c>
      <c r="M49" s="203">
        <v>45270</v>
      </c>
      <c r="N49" s="204"/>
      <c r="O49" s="187"/>
      <c r="P49" s="170"/>
      <c r="Q49" s="188"/>
      <c r="R49" s="189"/>
      <c r="S49" s="199"/>
    </row>
    <row r="50" spans="1:19" s="190" customFormat="1" ht="63.75" hidden="1" x14ac:dyDescent="0.25">
      <c r="A50" s="206" t="s">
        <v>234</v>
      </c>
      <c r="B50" s="205" t="s">
        <v>103</v>
      </c>
      <c r="C50" s="205" t="s">
        <v>189</v>
      </c>
      <c r="D50" s="201" t="s">
        <v>235</v>
      </c>
      <c r="E50" s="161" t="s">
        <v>151</v>
      </c>
      <c r="F50" s="44">
        <v>876</v>
      </c>
      <c r="G50" s="44" t="s">
        <v>33</v>
      </c>
      <c r="H50" s="44">
        <v>1</v>
      </c>
      <c r="I50" s="105">
        <v>71100000000</v>
      </c>
      <c r="J50" s="105" t="s">
        <v>34</v>
      </c>
      <c r="K50" s="202">
        <v>8683200</v>
      </c>
      <c r="L50" s="133">
        <v>44531</v>
      </c>
      <c r="M50" s="203">
        <v>45627</v>
      </c>
      <c r="N50" s="204"/>
      <c r="O50" s="187"/>
      <c r="P50" s="170"/>
      <c r="Q50" s="188"/>
      <c r="R50" s="189"/>
      <c r="S50" s="199"/>
    </row>
    <row r="51" spans="1:19" s="190" customFormat="1" ht="51" hidden="1" x14ac:dyDescent="0.25">
      <c r="A51" s="206" t="s">
        <v>236</v>
      </c>
      <c r="B51" s="205" t="s">
        <v>135</v>
      </c>
      <c r="C51" s="205" t="s">
        <v>135</v>
      </c>
      <c r="D51" s="201" t="s">
        <v>237</v>
      </c>
      <c r="E51" s="161" t="s">
        <v>151</v>
      </c>
      <c r="F51" s="44">
        <v>876</v>
      </c>
      <c r="G51" s="44" t="s">
        <v>33</v>
      </c>
      <c r="H51" s="44">
        <v>1</v>
      </c>
      <c r="I51" s="105">
        <v>71100000000</v>
      </c>
      <c r="J51" s="105" t="s">
        <v>34</v>
      </c>
      <c r="K51" s="202">
        <v>16068200.4</v>
      </c>
      <c r="L51" s="133">
        <v>44378</v>
      </c>
      <c r="M51" s="203">
        <v>45262</v>
      </c>
      <c r="N51" s="204"/>
      <c r="O51" s="187"/>
      <c r="P51" s="170"/>
      <c r="Q51" s="188"/>
      <c r="R51" s="189"/>
      <c r="S51" s="199" t="s">
        <v>56</v>
      </c>
    </row>
    <row r="52" spans="1:19" s="190" customFormat="1" ht="51" hidden="1" x14ac:dyDescent="0.25">
      <c r="A52" s="206" t="s">
        <v>238</v>
      </c>
      <c r="B52" s="205" t="s">
        <v>113</v>
      </c>
      <c r="C52" s="205" t="s">
        <v>114</v>
      </c>
      <c r="D52" s="201" t="s">
        <v>239</v>
      </c>
      <c r="E52" s="161" t="s">
        <v>151</v>
      </c>
      <c r="F52" s="44">
        <v>876</v>
      </c>
      <c r="G52" s="44" t="s">
        <v>33</v>
      </c>
      <c r="H52" s="44">
        <v>1</v>
      </c>
      <c r="I52" s="105">
        <v>71100000000</v>
      </c>
      <c r="J52" s="105" t="s">
        <v>34</v>
      </c>
      <c r="K52" s="202">
        <v>777600</v>
      </c>
      <c r="L52" s="133">
        <v>44348</v>
      </c>
      <c r="M52" s="203">
        <v>44713</v>
      </c>
      <c r="N52" s="204"/>
      <c r="O52" s="187"/>
      <c r="P52" s="170"/>
      <c r="Q52" s="188"/>
      <c r="R52" s="189"/>
      <c r="S52" s="199"/>
    </row>
    <row r="53" spans="1:19" s="190" customFormat="1" ht="51" hidden="1" x14ac:dyDescent="0.25">
      <c r="A53" s="206" t="s">
        <v>240</v>
      </c>
      <c r="B53" s="205" t="s">
        <v>45</v>
      </c>
      <c r="C53" s="205" t="s">
        <v>45</v>
      </c>
      <c r="D53" s="201" t="s">
        <v>241</v>
      </c>
      <c r="E53" s="161" t="s">
        <v>151</v>
      </c>
      <c r="F53" s="44">
        <v>876</v>
      </c>
      <c r="G53" s="44" t="s">
        <v>33</v>
      </c>
      <c r="H53" s="44">
        <v>1</v>
      </c>
      <c r="I53" s="105">
        <v>71100000000</v>
      </c>
      <c r="J53" s="105" t="s">
        <v>34</v>
      </c>
      <c r="K53" s="202">
        <v>228115.8</v>
      </c>
      <c r="L53" s="133">
        <v>44531</v>
      </c>
      <c r="M53" s="203">
        <v>44896</v>
      </c>
      <c r="N53" s="204"/>
      <c r="O53" s="187"/>
      <c r="P53" s="170"/>
      <c r="Q53" s="188"/>
      <c r="R53" s="189"/>
      <c r="S53" s="199"/>
    </row>
    <row r="54" spans="1:19" s="190" customFormat="1" ht="63.75" hidden="1" customHeight="1" x14ac:dyDescent="0.25">
      <c r="A54" s="206" t="s">
        <v>242</v>
      </c>
      <c r="B54" s="205" t="s">
        <v>150</v>
      </c>
      <c r="C54" s="205" t="s">
        <v>150</v>
      </c>
      <c r="D54" s="201" t="s">
        <v>243</v>
      </c>
      <c r="E54" s="161" t="s">
        <v>151</v>
      </c>
      <c r="F54" s="44">
        <v>876</v>
      </c>
      <c r="G54" s="44" t="s">
        <v>33</v>
      </c>
      <c r="H54" s="44">
        <v>1</v>
      </c>
      <c r="I54" s="105">
        <v>71100000000</v>
      </c>
      <c r="J54" s="105" t="s">
        <v>34</v>
      </c>
      <c r="K54" s="202" t="s">
        <v>299</v>
      </c>
      <c r="L54" s="133">
        <v>44378</v>
      </c>
      <c r="M54" s="203">
        <v>44774</v>
      </c>
      <c r="N54" s="204"/>
      <c r="O54" s="187"/>
      <c r="P54" s="170"/>
      <c r="Q54" s="188"/>
      <c r="R54" s="189"/>
      <c r="S54" s="199"/>
    </row>
    <row r="55" spans="1:19" s="190" customFormat="1" ht="87" hidden="1" customHeight="1" x14ac:dyDescent="0.25">
      <c r="A55" s="206" t="s">
        <v>244</v>
      </c>
      <c r="B55" s="205" t="s">
        <v>88</v>
      </c>
      <c r="C55" s="205" t="s">
        <v>88</v>
      </c>
      <c r="D55" s="201" t="s">
        <v>245</v>
      </c>
      <c r="E55" s="161" t="s">
        <v>151</v>
      </c>
      <c r="F55" s="44">
        <v>876</v>
      </c>
      <c r="G55" s="44" t="s">
        <v>33</v>
      </c>
      <c r="H55" s="44">
        <v>1</v>
      </c>
      <c r="I55" s="105">
        <v>71100000000</v>
      </c>
      <c r="J55" s="105" t="s">
        <v>34</v>
      </c>
      <c r="K55" s="202">
        <v>2469421.56</v>
      </c>
      <c r="L55" s="133">
        <v>44531</v>
      </c>
      <c r="M55" s="203">
        <v>44896</v>
      </c>
      <c r="N55" s="204"/>
      <c r="O55" s="187"/>
      <c r="P55" s="170"/>
      <c r="Q55" s="188"/>
      <c r="R55" s="189"/>
      <c r="S55" s="199"/>
    </row>
    <row r="56" spans="1:19" s="190" customFormat="1" ht="51" hidden="1" x14ac:dyDescent="0.25">
      <c r="A56" s="206" t="s">
        <v>246</v>
      </c>
      <c r="B56" s="205" t="s">
        <v>221</v>
      </c>
      <c r="C56" s="205" t="s">
        <v>247</v>
      </c>
      <c r="D56" s="201" t="s">
        <v>248</v>
      </c>
      <c r="E56" s="161" t="s">
        <v>151</v>
      </c>
      <c r="F56" s="44">
        <v>876</v>
      </c>
      <c r="G56" s="44" t="s">
        <v>33</v>
      </c>
      <c r="H56" s="44">
        <v>1</v>
      </c>
      <c r="I56" s="105">
        <v>71100000000</v>
      </c>
      <c r="J56" s="105" t="s">
        <v>34</v>
      </c>
      <c r="K56" s="202">
        <v>400000</v>
      </c>
      <c r="L56" s="133">
        <v>44531</v>
      </c>
      <c r="M56" s="203">
        <v>44896</v>
      </c>
      <c r="N56" s="204"/>
      <c r="O56" s="187"/>
      <c r="P56" s="170"/>
      <c r="Q56" s="188"/>
      <c r="R56" s="189"/>
      <c r="S56" s="199"/>
    </row>
    <row r="57" spans="1:19" s="190" customFormat="1" ht="51" hidden="1" x14ac:dyDescent="0.25">
      <c r="A57" s="206" t="s">
        <v>249</v>
      </c>
      <c r="B57" s="205" t="s">
        <v>250</v>
      </c>
      <c r="C57" s="205" t="s">
        <v>251</v>
      </c>
      <c r="D57" s="201" t="s">
        <v>252</v>
      </c>
      <c r="E57" s="161" t="s">
        <v>151</v>
      </c>
      <c r="F57" s="44">
        <v>876</v>
      </c>
      <c r="G57" s="44" t="s">
        <v>33</v>
      </c>
      <c r="H57" s="44">
        <v>1</v>
      </c>
      <c r="I57" s="105">
        <v>71100000000</v>
      </c>
      <c r="J57" s="105" t="s">
        <v>34</v>
      </c>
      <c r="K57" s="202">
        <v>6954730.7999999998</v>
      </c>
      <c r="L57" s="133">
        <v>44501</v>
      </c>
      <c r="M57" s="203">
        <v>44897</v>
      </c>
      <c r="N57" s="204"/>
      <c r="O57" s="187"/>
      <c r="P57" s="170"/>
      <c r="Q57" s="188"/>
      <c r="R57" s="189"/>
      <c r="S57" s="199"/>
    </row>
    <row r="58" spans="1:19" s="190" customFormat="1" ht="60" hidden="1" customHeight="1" x14ac:dyDescent="0.25">
      <c r="A58" s="206" t="s">
        <v>253</v>
      </c>
      <c r="B58" s="205" t="s">
        <v>75</v>
      </c>
      <c r="C58" s="205" t="s">
        <v>76</v>
      </c>
      <c r="D58" s="201" t="s">
        <v>254</v>
      </c>
      <c r="E58" s="161" t="s">
        <v>151</v>
      </c>
      <c r="F58" s="44">
        <v>876</v>
      </c>
      <c r="G58" s="44" t="s">
        <v>33</v>
      </c>
      <c r="H58" s="44">
        <v>1</v>
      </c>
      <c r="I58" s="105">
        <v>71100000000</v>
      </c>
      <c r="J58" s="105" t="s">
        <v>34</v>
      </c>
      <c r="K58" s="202">
        <v>1109118.5900000001</v>
      </c>
      <c r="L58" s="133">
        <v>44502</v>
      </c>
      <c r="M58" s="203">
        <v>44898</v>
      </c>
      <c r="N58" s="204"/>
      <c r="O58" s="187"/>
      <c r="P58" s="170"/>
      <c r="Q58" s="188"/>
      <c r="R58" s="189"/>
      <c r="S58" s="199"/>
    </row>
    <row r="59" spans="1:19" s="190" customFormat="1" ht="51" hidden="1" x14ac:dyDescent="0.25">
      <c r="A59" s="206" t="s">
        <v>255</v>
      </c>
      <c r="B59" s="205" t="s">
        <v>75</v>
      </c>
      <c r="C59" s="205" t="s">
        <v>76</v>
      </c>
      <c r="D59" s="201" t="s">
        <v>256</v>
      </c>
      <c r="E59" s="161" t="s">
        <v>151</v>
      </c>
      <c r="F59" s="44">
        <v>876</v>
      </c>
      <c r="G59" s="44" t="s">
        <v>33</v>
      </c>
      <c r="H59" s="44">
        <v>1</v>
      </c>
      <c r="I59" s="105">
        <v>71100000000</v>
      </c>
      <c r="J59" s="105" t="s">
        <v>34</v>
      </c>
      <c r="K59" s="202">
        <v>359012.5</v>
      </c>
      <c r="L59" s="133">
        <v>44503</v>
      </c>
      <c r="M59" s="203">
        <v>44899</v>
      </c>
      <c r="N59" s="204"/>
      <c r="O59" s="187"/>
      <c r="P59" s="170"/>
      <c r="Q59" s="188"/>
      <c r="R59" s="189"/>
      <c r="S59" s="199"/>
    </row>
    <row r="60" spans="1:19" s="190" customFormat="1" ht="63.75" hidden="1" x14ac:dyDescent="0.25">
      <c r="A60" s="206" t="s">
        <v>257</v>
      </c>
      <c r="B60" s="205" t="s">
        <v>75</v>
      </c>
      <c r="C60" s="205" t="s">
        <v>258</v>
      </c>
      <c r="D60" s="201" t="s">
        <v>259</v>
      </c>
      <c r="E60" s="161" t="s">
        <v>151</v>
      </c>
      <c r="F60" s="44">
        <v>876</v>
      </c>
      <c r="G60" s="44" t="s">
        <v>33</v>
      </c>
      <c r="H60" s="44">
        <v>1</v>
      </c>
      <c r="I60" s="105">
        <v>71100000000</v>
      </c>
      <c r="J60" s="105" t="s">
        <v>34</v>
      </c>
      <c r="K60" s="202">
        <v>360000</v>
      </c>
      <c r="L60" s="133">
        <v>44504</v>
      </c>
      <c r="M60" s="203">
        <v>44900</v>
      </c>
      <c r="N60" s="204"/>
      <c r="O60" s="187"/>
      <c r="P60" s="170"/>
      <c r="Q60" s="188"/>
      <c r="R60" s="189"/>
      <c r="S60" s="199"/>
    </row>
    <row r="61" spans="1:19" s="190" customFormat="1" ht="51" hidden="1" x14ac:dyDescent="0.25">
      <c r="A61" s="206" t="s">
        <v>260</v>
      </c>
      <c r="B61" s="205" t="s">
        <v>147</v>
      </c>
      <c r="C61" s="205" t="s">
        <v>148</v>
      </c>
      <c r="D61" s="201" t="s">
        <v>261</v>
      </c>
      <c r="E61" s="161" t="s">
        <v>151</v>
      </c>
      <c r="F61" s="44">
        <v>876</v>
      </c>
      <c r="G61" s="44" t="s">
        <v>33</v>
      </c>
      <c r="H61" s="44">
        <v>1</v>
      </c>
      <c r="I61" s="105">
        <v>71100000000</v>
      </c>
      <c r="J61" s="105" t="s">
        <v>34</v>
      </c>
      <c r="K61" s="202">
        <v>1620000</v>
      </c>
      <c r="L61" s="133">
        <v>44531</v>
      </c>
      <c r="M61" s="203">
        <v>44901</v>
      </c>
      <c r="N61" s="204"/>
      <c r="O61" s="187"/>
      <c r="P61" s="170"/>
      <c r="Q61" s="188"/>
      <c r="R61" s="189"/>
      <c r="S61" s="199"/>
    </row>
    <row r="62" spans="1:19" s="190" customFormat="1" ht="127.5" hidden="1" x14ac:dyDescent="0.25">
      <c r="A62" s="206" t="s">
        <v>262</v>
      </c>
      <c r="B62" s="205" t="s">
        <v>263</v>
      </c>
      <c r="C62" s="205" t="s">
        <v>263</v>
      </c>
      <c r="D62" s="201" t="s">
        <v>264</v>
      </c>
      <c r="E62" s="161" t="s">
        <v>151</v>
      </c>
      <c r="F62" s="44">
        <v>876</v>
      </c>
      <c r="G62" s="44" t="s">
        <v>33</v>
      </c>
      <c r="H62" s="44">
        <v>1</v>
      </c>
      <c r="I62" s="105">
        <v>71100000000</v>
      </c>
      <c r="J62" s="105" t="s">
        <v>34</v>
      </c>
      <c r="K62" s="202">
        <v>4290000</v>
      </c>
      <c r="L62" s="133">
        <v>44504</v>
      </c>
      <c r="M62" s="203">
        <v>45267</v>
      </c>
      <c r="N62" s="204"/>
      <c r="O62" s="187"/>
      <c r="P62" s="170"/>
      <c r="Q62" s="188"/>
      <c r="R62" s="189"/>
      <c r="S62" s="199"/>
    </row>
    <row r="63" spans="1:19" s="190" customFormat="1" ht="89.25" hidden="1" x14ac:dyDescent="0.25">
      <c r="A63" s="206" t="s">
        <v>265</v>
      </c>
      <c r="B63" s="205" t="s">
        <v>113</v>
      </c>
      <c r="C63" s="205" t="s">
        <v>114</v>
      </c>
      <c r="D63" s="201" t="s">
        <v>266</v>
      </c>
      <c r="E63" s="161" t="s">
        <v>151</v>
      </c>
      <c r="F63" s="44">
        <v>876</v>
      </c>
      <c r="G63" s="44" t="s">
        <v>33</v>
      </c>
      <c r="H63" s="44">
        <v>1</v>
      </c>
      <c r="I63" s="105">
        <v>71100000000</v>
      </c>
      <c r="J63" s="105" t="s">
        <v>34</v>
      </c>
      <c r="K63" s="202">
        <v>1477440</v>
      </c>
      <c r="L63" s="133">
        <v>44531</v>
      </c>
      <c r="M63" s="203">
        <v>45627</v>
      </c>
      <c r="N63" s="204"/>
      <c r="O63" s="187"/>
      <c r="P63" s="170"/>
      <c r="Q63" s="188"/>
      <c r="R63" s="189"/>
      <c r="S63" s="199"/>
    </row>
    <row r="64" spans="1:19" s="190" customFormat="1" ht="51" hidden="1" x14ac:dyDescent="0.25">
      <c r="A64" s="206" t="s">
        <v>267</v>
      </c>
      <c r="B64" s="205" t="s">
        <v>268</v>
      </c>
      <c r="C64" s="205" t="s">
        <v>268</v>
      </c>
      <c r="D64" s="201" t="s">
        <v>269</v>
      </c>
      <c r="E64" s="161" t="s">
        <v>151</v>
      </c>
      <c r="F64" s="44">
        <v>876</v>
      </c>
      <c r="G64" s="44" t="s">
        <v>33</v>
      </c>
      <c r="H64" s="44">
        <v>1</v>
      </c>
      <c r="I64" s="105">
        <v>71100000000</v>
      </c>
      <c r="J64" s="105" t="s">
        <v>34</v>
      </c>
      <c r="K64" s="202">
        <v>5000000</v>
      </c>
      <c r="L64" s="133">
        <v>44470</v>
      </c>
      <c r="M64" s="203">
        <v>44896</v>
      </c>
      <c r="N64" s="204"/>
      <c r="O64" s="187"/>
      <c r="P64" s="170"/>
      <c r="Q64" s="188"/>
      <c r="R64" s="189"/>
      <c r="S64" s="199"/>
    </row>
    <row r="65" spans="1:19" s="190" customFormat="1" ht="63.75" hidden="1" customHeight="1" x14ac:dyDescent="0.25">
      <c r="A65" s="206" t="s">
        <v>270</v>
      </c>
      <c r="B65" s="205" t="s">
        <v>150</v>
      </c>
      <c r="C65" s="205" t="s">
        <v>150</v>
      </c>
      <c r="D65" s="201" t="s">
        <v>271</v>
      </c>
      <c r="E65" s="161" t="s">
        <v>151</v>
      </c>
      <c r="F65" s="44">
        <v>876</v>
      </c>
      <c r="G65" s="44" t="s">
        <v>33</v>
      </c>
      <c r="H65" s="44">
        <v>1</v>
      </c>
      <c r="I65" s="105">
        <v>71100000000</v>
      </c>
      <c r="J65" s="105" t="s">
        <v>34</v>
      </c>
      <c r="K65" s="202">
        <v>5564976</v>
      </c>
      <c r="L65" s="133">
        <v>44471</v>
      </c>
      <c r="M65" s="203">
        <v>44743</v>
      </c>
      <c r="N65" s="204"/>
      <c r="O65" s="187"/>
      <c r="P65" s="170"/>
      <c r="Q65" s="188"/>
      <c r="R65" s="189"/>
      <c r="S65" s="199"/>
    </row>
    <row r="66" spans="1:19" s="190" customFormat="1" ht="89.25" hidden="1" x14ac:dyDescent="0.25">
      <c r="A66" s="206" t="s">
        <v>272</v>
      </c>
      <c r="B66" s="205" t="s">
        <v>273</v>
      </c>
      <c r="C66" s="205" t="s">
        <v>274</v>
      </c>
      <c r="D66" s="201" t="s">
        <v>275</v>
      </c>
      <c r="E66" s="161" t="s">
        <v>151</v>
      </c>
      <c r="F66" s="44">
        <v>876</v>
      </c>
      <c r="G66" s="44" t="s">
        <v>33</v>
      </c>
      <c r="H66" s="44">
        <v>1</v>
      </c>
      <c r="I66" s="105">
        <v>71100000000</v>
      </c>
      <c r="J66" s="105" t="s">
        <v>34</v>
      </c>
      <c r="K66" s="202">
        <v>948514</v>
      </c>
      <c r="L66" s="133">
        <v>44501</v>
      </c>
      <c r="M66" s="203">
        <v>44744</v>
      </c>
      <c r="N66" s="204"/>
      <c r="O66" s="187"/>
      <c r="P66" s="170"/>
      <c r="Q66" s="188"/>
      <c r="R66" s="189"/>
      <c r="S66" s="199"/>
    </row>
    <row r="67" spans="1:19" s="190" customFormat="1" ht="51" hidden="1" x14ac:dyDescent="0.25">
      <c r="A67" s="206" t="s">
        <v>276</v>
      </c>
      <c r="B67" s="205" t="s">
        <v>92</v>
      </c>
      <c r="C67" s="205" t="s">
        <v>92</v>
      </c>
      <c r="D67" s="201" t="s">
        <v>277</v>
      </c>
      <c r="E67" s="161" t="s">
        <v>151</v>
      </c>
      <c r="F67" s="44">
        <v>876</v>
      </c>
      <c r="G67" s="44" t="s">
        <v>33</v>
      </c>
      <c r="H67" s="44">
        <v>1</v>
      </c>
      <c r="I67" s="105">
        <v>71100000000</v>
      </c>
      <c r="J67" s="105" t="s">
        <v>34</v>
      </c>
      <c r="K67" s="202">
        <v>37459368</v>
      </c>
      <c r="L67" s="133">
        <v>44348</v>
      </c>
      <c r="M67" s="203">
        <v>44896</v>
      </c>
      <c r="N67" s="204"/>
      <c r="O67" s="187"/>
      <c r="P67" s="170"/>
      <c r="Q67" s="188"/>
      <c r="R67" s="189"/>
      <c r="S67" s="199"/>
    </row>
    <row r="68" spans="1:19" s="190" customFormat="1" ht="51" hidden="1" x14ac:dyDescent="0.25">
      <c r="A68" s="206" t="s">
        <v>278</v>
      </c>
      <c r="B68" s="205" t="s">
        <v>135</v>
      </c>
      <c r="C68" s="205" t="s">
        <v>135</v>
      </c>
      <c r="D68" s="201" t="s">
        <v>279</v>
      </c>
      <c r="E68" s="161" t="s">
        <v>151</v>
      </c>
      <c r="F68" s="44">
        <v>876</v>
      </c>
      <c r="G68" s="44" t="s">
        <v>33</v>
      </c>
      <c r="H68" s="44">
        <v>1</v>
      </c>
      <c r="I68" s="105">
        <v>71100000000</v>
      </c>
      <c r="J68" s="105" t="s">
        <v>34</v>
      </c>
      <c r="K68" s="202">
        <v>2446831000</v>
      </c>
      <c r="L68" s="133">
        <v>44197</v>
      </c>
      <c r="M68" s="203">
        <v>45262</v>
      </c>
      <c r="N68" s="204"/>
      <c r="O68" s="187"/>
      <c r="P68" s="170"/>
      <c r="Q68" s="188"/>
      <c r="R68" s="189"/>
      <c r="S68" s="199"/>
    </row>
    <row r="69" spans="1:19" s="190" customFormat="1" ht="51" hidden="1" x14ac:dyDescent="0.25">
      <c r="A69" s="206" t="s">
        <v>280</v>
      </c>
      <c r="B69" s="205" t="s">
        <v>281</v>
      </c>
      <c r="C69" s="205" t="s">
        <v>282</v>
      </c>
      <c r="D69" s="201" t="s">
        <v>283</v>
      </c>
      <c r="E69" s="161" t="s">
        <v>151</v>
      </c>
      <c r="F69" s="44">
        <v>876</v>
      </c>
      <c r="G69" s="44" t="s">
        <v>33</v>
      </c>
      <c r="H69" s="44">
        <v>1</v>
      </c>
      <c r="I69" s="105">
        <v>71100000000</v>
      </c>
      <c r="J69" s="105" t="s">
        <v>34</v>
      </c>
      <c r="K69" s="202">
        <v>420612.5</v>
      </c>
      <c r="L69" s="133">
        <v>44501</v>
      </c>
      <c r="M69" s="203">
        <v>45597</v>
      </c>
      <c r="N69" s="204"/>
      <c r="O69" s="187"/>
      <c r="P69" s="170"/>
      <c r="Q69" s="188"/>
      <c r="R69" s="189"/>
      <c r="S69" s="199"/>
    </row>
    <row r="70" spans="1:19" s="190" customFormat="1" ht="51" hidden="1" x14ac:dyDescent="0.25">
      <c r="A70" s="206" t="s">
        <v>284</v>
      </c>
      <c r="B70" s="205" t="s">
        <v>178</v>
      </c>
      <c r="C70" s="205" t="s">
        <v>178</v>
      </c>
      <c r="D70" s="201" t="s">
        <v>285</v>
      </c>
      <c r="E70" s="161" t="s">
        <v>151</v>
      </c>
      <c r="F70" s="44">
        <v>876</v>
      </c>
      <c r="G70" s="44" t="s">
        <v>33</v>
      </c>
      <c r="H70" s="44">
        <v>1</v>
      </c>
      <c r="I70" s="105">
        <v>71100000000</v>
      </c>
      <c r="J70" s="105" t="s">
        <v>34</v>
      </c>
      <c r="K70" s="202">
        <v>1592647.61</v>
      </c>
      <c r="L70" s="133">
        <v>44531</v>
      </c>
      <c r="M70" s="203">
        <v>44896</v>
      </c>
      <c r="N70" s="204"/>
      <c r="O70" s="187"/>
      <c r="P70" s="170"/>
      <c r="Q70" s="188"/>
      <c r="R70" s="189"/>
      <c r="S70" s="199"/>
    </row>
    <row r="71" spans="1:19" s="190" customFormat="1" ht="51" hidden="1" x14ac:dyDescent="0.25">
      <c r="A71" s="206" t="s">
        <v>286</v>
      </c>
      <c r="B71" s="205" t="s">
        <v>150</v>
      </c>
      <c r="C71" s="205" t="s">
        <v>150</v>
      </c>
      <c r="D71" s="201" t="s">
        <v>287</v>
      </c>
      <c r="E71" s="161" t="s">
        <v>151</v>
      </c>
      <c r="F71" s="44">
        <v>876</v>
      </c>
      <c r="G71" s="44" t="s">
        <v>33</v>
      </c>
      <c r="H71" s="44">
        <v>1</v>
      </c>
      <c r="I71" s="105">
        <v>71100000000</v>
      </c>
      <c r="J71" s="105" t="s">
        <v>34</v>
      </c>
      <c r="K71" s="202">
        <v>20122212</v>
      </c>
      <c r="L71" s="133">
        <v>44532</v>
      </c>
      <c r="M71" s="203">
        <v>44897</v>
      </c>
      <c r="N71" s="204"/>
      <c r="O71" s="187"/>
      <c r="P71" s="170"/>
      <c r="Q71" s="188"/>
      <c r="R71" s="189"/>
      <c r="S71" s="199"/>
    </row>
    <row r="72" spans="1:19" s="190" customFormat="1" ht="51" hidden="1" x14ac:dyDescent="0.25">
      <c r="A72" s="206" t="s">
        <v>288</v>
      </c>
      <c r="B72" s="205" t="s">
        <v>150</v>
      </c>
      <c r="C72" s="205" t="s">
        <v>150</v>
      </c>
      <c r="D72" s="201" t="s">
        <v>289</v>
      </c>
      <c r="E72" s="161" t="s">
        <v>151</v>
      </c>
      <c r="F72" s="44">
        <v>876</v>
      </c>
      <c r="G72" s="44" t="s">
        <v>33</v>
      </c>
      <c r="H72" s="44">
        <v>1</v>
      </c>
      <c r="I72" s="105">
        <v>71100000000</v>
      </c>
      <c r="J72" s="105" t="s">
        <v>34</v>
      </c>
      <c r="K72" s="202">
        <v>8167862</v>
      </c>
      <c r="L72" s="133">
        <v>44533</v>
      </c>
      <c r="M72" s="203">
        <v>44898</v>
      </c>
      <c r="N72" s="204"/>
      <c r="O72" s="187"/>
      <c r="P72" s="170"/>
      <c r="Q72" s="188"/>
      <c r="R72" s="189"/>
      <c r="S72" s="199"/>
    </row>
    <row r="73" spans="1:19" s="190" customFormat="1" ht="51" hidden="1" x14ac:dyDescent="0.25">
      <c r="A73" s="206" t="s">
        <v>290</v>
      </c>
      <c r="B73" s="205" t="s">
        <v>150</v>
      </c>
      <c r="C73" s="205" t="s">
        <v>150</v>
      </c>
      <c r="D73" s="201" t="s">
        <v>291</v>
      </c>
      <c r="E73" s="161" t="s">
        <v>151</v>
      </c>
      <c r="F73" s="44">
        <v>876</v>
      </c>
      <c r="G73" s="44" t="s">
        <v>33</v>
      </c>
      <c r="H73" s="44">
        <v>1</v>
      </c>
      <c r="I73" s="105">
        <v>71100000000</v>
      </c>
      <c r="J73" s="105" t="s">
        <v>34</v>
      </c>
      <c r="K73" s="202">
        <v>9335378</v>
      </c>
      <c r="L73" s="133">
        <v>44534</v>
      </c>
      <c r="M73" s="203">
        <v>44899</v>
      </c>
      <c r="N73" s="204"/>
      <c r="O73" s="187"/>
      <c r="P73" s="170"/>
      <c r="Q73" s="188"/>
      <c r="R73" s="189"/>
      <c r="S73" s="199"/>
    </row>
    <row r="74" spans="1:19" s="190" customFormat="1" ht="51" hidden="1" x14ac:dyDescent="0.25">
      <c r="A74" s="206" t="s">
        <v>292</v>
      </c>
      <c r="B74" s="205" t="s">
        <v>158</v>
      </c>
      <c r="C74" s="205" t="s">
        <v>293</v>
      </c>
      <c r="D74" s="201" t="s">
        <v>294</v>
      </c>
      <c r="E74" s="161" t="s">
        <v>151</v>
      </c>
      <c r="F74" s="44">
        <v>876</v>
      </c>
      <c r="G74" s="44" t="s">
        <v>33</v>
      </c>
      <c r="H74" s="44">
        <v>1</v>
      </c>
      <c r="I74" s="105">
        <v>71100000000</v>
      </c>
      <c r="J74" s="105" t="s">
        <v>34</v>
      </c>
      <c r="K74" s="202">
        <v>475063</v>
      </c>
      <c r="L74" s="133">
        <v>44535</v>
      </c>
      <c r="M74" s="203">
        <v>44593</v>
      </c>
      <c r="N74" s="204"/>
      <c r="O74" s="187"/>
      <c r="P74" s="170"/>
      <c r="Q74" s="188"/>
      <c r="R74" s="189"/>
      <c r="S74" s="199"/>
    </row>
    <row r="75" spans="1:19" s="190" customFormat="1" ht="51" hidden="1" x14ac:dyDescent="0.25">
      <c r="A75" s="206" t="s">
        <v>295</v>
      </c>
      <c r="B75" s="205" t="s">
        <v>196</v>
      </c>
      <c r="C75" s="205" t="s">
        <v>197</v>
      </c>
      <c r="D75" s="201" t="s">
        <v>296</v>
      </c>
      <c r="E75" s="161" t="s">
        <v>151</v>
      </c>
      <c r="F75" s="44">
        <v>876</v>
      </c>
      <c r="G75" s="44" t="s">
        <v>33</v>
      </c>
      <c r="H75" s="44">
        <v>1</v>
      </c>
      <c r="I75" s="105">
        <v>71100000000</v>
      </c>
      <c r="J75" s="105" t="s">
        <v>34</v>
      </c>
      <c r="K75" s="202">
        <v>36204858.07</v>
      </c>
      <c r="L75" s="133">
        <v>44536</v>
      </c>
      <c r="M75" s="203">
        <v>44899</v>
      </c>
      <c r="N75" s="204"/>
      <c r="O75" s="187"/>
      <c r="P75" s="170"/>
      <c r="Q75" s="188"/>
      <c r="R75" s="189"/>
      <c r="S75" s="199"/>
    </row>
    <row r="76" spans="1:19" s="190" customFormat="1" ht="56.25" customHeight="1" x14ac:dyDescent="0.25">
      <c r="A76" s="206" t="s">
        <v>297</v>
      </c>
      <c r="B76" s="205" t="s">
        <v>150</v>
      </c>
      <c r="C76" s="205" t="s">
        <v>150</v>
      </c>
      <c r="D76" s="201" t="s">
        <v>298</v>
      </c>
      <c r="E76" s="161" t="s">
        <v>151</v>
      </c>
      <c r="F76" s="44">
        <v>876</v>
      </c>
      <c r="G76" s="44" t="s">
        <v>33</v>
      </c>
      <c r="H76" s="44">
        <v>1</v>
      </c>
      <c r="I76" s="105">
        <v>71100000000</v>
      </c>
      <c r="J76" s="105" t="s">
        <v>34</v>
      </c>
      <c r="K76" s="84">
        <v>7114223.7599999998</v>
      </c>
      <c r="L76" s="133">
        <v>44568</v>
      </c>
      <c r="M76" s="162">
        <v>44652</v>
      </c>
      <c r="N76" s="44" t="s">
        <v>36</v>
      </c>
      <c r="O76" s="163" t="s">
        <v>54</v>
      </c>
      <c r="P76" s="170" t="s">
        <v>56</v>
      </c>
      <c r="Q76" s="188"/>
      <c r="R76" s="189"/>
      <c r="S76" s="199"/>
    </row>
    <row r="77" spans="1:19" s="190" customFormat="1" ht="54" hidden="1" customHeight="1" x14ac:dyDescent="0.25">
      <c r="A77" s="186">
        <v>57</v>
      </c>
      <c r="B77" s="160" t="s">
        <v>158</v>
      </c>
      <c r="C77" s="160" t="s">
        <v>157</v>
      </c>
      <c r="D77" s="105" t="s">
        <v>159</v>
      </c>
      <c r="E77" s="161" t="s">
        <v>151</v>
      </c>
      <c r="F77" s="44">
        <v>876</v>
      </c>
      <c r="G77" s="44" t="s">
        <v>33</v>
      </c>
      <c r="H77" s="44">
        <v>1</v>
      </c>
      <c r="I77" s="105">
        <v>71100000000</v>
      </c>
      <c r="J77" s="105" t="s">
        <v>34</v>
      </c>
      <c r="K77" s="84">
        <v>4620000</v>
      </c>
      <c r="L77" s="133">
        <v>44569</v>
      </c>
      <c r="M77" s="162">
        <v>44682</v>
      </c>
      <c r="N77" s="90" t="s">
        <v>160</v>
      </c>
      <c r="O77" s="187" t="s">
        <v>56</v>
      </c>
      <c r="P77" s="170" t="s">
        <v>54</v>
      </c>
      <c r="Q77" s="188" t="s">
        <v>54</v>
      </c>
      <c r="R77" s="189" t="s">
        <v>54</v>
      </c>
      <c r="S77" s="199"/>
    </row>
    <row r="78" spans="1:19" s="52" customFormat="1" ht="54" hidden="1" customHeight="1" x14ac:dyDescent="0.25">
      <c r="A78" s="186">
        <v>58</v>
      </c>
      <c r="B78" s="127" t="s">
        <v>135</v>
      </c>
      <c r="C78" s="127" t="s">
        <v>135</v>
      </c>
      <c r="D78" s="128" t="s">
        <v>136</v>
      </c>
      <c r="E78" s="129" t="s">
        <v>137</v>
      </c>
      <c r="F78" s="72">
        <v>876</v>
      </c>
      <c r="G78" s="130" t="s">
        <v>33</v>
      </c>
      <c r="H78" s="131">
        <v>1</v>
      </c>
      <c r="I78" s="131">
        <v>71100000000</v>
      </c>
      <c r="J78" s="132" t="s">
        <v>34</v>
      </c>
      <c r="K78" s="210">
        <f>(18851330.761+896413.727)*1.2</f>
        <v>23697293.385599997</v>
      </c>
      <c r="L78" s="133">
        <v>44571</v>
      </c>
      <c r="M78" s="133">
        <v>45657</v>
      </c>
      <c r="N78" s="131" t="s">
        <v>36</v>
      </c>
      <c r="O78" s="55" t="s">
        <v>54</v>
      </c>
      <c r="P78" s="171" t="s">
        <v>54</v>
      </c>
      <c r="Q78" s="188" t="s">
        <v>54</v>
      </c>
      <c r="R78" s="189" t="s">
        <v>54</v>
      </c>
      <c r="S78" s="55" t="s">
        <v>56</v>
      </c>
    </row>
    <row r="79" spans="1:19" s="52" customFormat="1" ht="51" hidden="1" x14ac:dyDescent="0.25">
      <c r="A79" s="186">
        <v>59</v>
      </c>
      <c r="B79" s="127" t="s">
        <v>138</v>
      </c>
      <c r="C79" s="127" t="s">
        <v>138</v>
      </c>
      <c r="D79" s="128" t="s">
        <v>139</v>
      </c>
      <c r="E79" s="129" t="s">
        <v>137</v>
      </c>
      <c r="F79" s="72">
        <v>876</v>
      </c>
      <c r="G79" s="130" t="s">
        <v>33</v>
      </c>
      <c r="H79" s="131">
        <v>1</v>
      </c>
      <c r="I79" s="131">
        <v>71100000000</v>
      </c>
      <c r="J79" s="132" t="s">
        <v>34</v>
      </c>
      <c r="K79" s="153">
        <f>44004000*1.2</f>
        <v>52804800</v>
      </c>
      <c r="L79" s="133">
        <v>44571</v>
      </c>
      <c r="M79" s="133">
        <v>45657</v>
      </c>
      <c r="N79" s="131" t="s">
        <v>36</v>
      </c>
      <c r="O79" s="55" t="s">
        <v>54</v>
      </c>
      <c r="P79" s="171" t="s">
        <v>54</v>
      </c>
      <c r="Q79" s="188" t="s">
        <v>54</v>
      </c>
      <c r="R79" s="189" t="s">
        <v>54</v>
      </c>
      <c r="S79" s="192"/>
    </row>
    <row r="80" spans="1:19" s="52" customFormat="1" ht="51" hidden="1" x14ac:dyDescent="0.25">
      <c r="A80" s="186">
        <v>60</v>
      </c>
      <c r="B80" s="127" t="s">
        <v>140</v>
      </c>
      <c r="C80" s="127" t="s">
        <v>140</v>
      </c>
      <c r="D80" s="128" t="s">
        <v>141</v>
      </c>
      <c r="E80" s="129" t="s">
        <v>137</v>
      </c>
      <c r="F80" s="72">
        <v>876</v>
      </c>
      <c r="G80" s="130" t="s">
        <v>33</v>
      </c>
      <c r="H80" s="131">
        <v>1</v>
      </c>
      <c r="I80" s="131">
        <v>71100000000</v>
      </c>
      <c r="J80" s="132" t="s">
        <v>34</v>
      </c>
      <c r="K80" s="153">
        <f>3399000*1.2</f>
        <v>4078800</v>
      </c>
      <c r="L80" s="133">
        <v>44571</v>
      </c>
      <c r="M80" s="133">
        <v>45657</v>
      </c>
      <c r="N80" s="131" t="s">
        <v>36</v>
      </c>
      <c r="O80" s="55" t="s">
        <v>54</v>
      </c>
      <c r="P80" s="171" t="s">
        <v>54</v>
      </c>
      <c r="Q80" s="188" t="s">
        <v>54</v>
      </c>
      <c r="R80" s="189" t="s">
        <v>54</v>
      </c>
      <c r="S80" s="192"/>
    </row>
    <row r="81" spans="1:20" s="52" customFormat="1" ht="51" hidden="1" x14ac:dyDescent="0.25">
      <c r="A81" s="186">
        <v>61</v>
      </c>
      <c r="B81" s="127" t="s">
        <v>142</v>
      </c>
      <c r="C81" s="127" t="s">
        <v>142</v>
      </c>
      <c r="D81" s="128" t="s">
        <v>143</v>
      </c>
      <c r="E81" s="129" t="s">
        <v>137</v>
      </c>
      <c r="F81" s="72">
        <v>876</v>
      </c>
      <c r="G81" s="130" t="s">
        <v>33</v>
      </c>
      <c r="H81" s="131">
        <v>1</v>
      </c>
      <c r="I81" s="131">
        <v>71100000000</v>
      </c>
      <c r="J81" s="132" t="s">
        <v>34</v>
      </c>
      <c r="K81" s="153">
        <f>20910709.5*1.2</f>
        <v>25092851.399999999</v>
      </c>
      <c r="L81" s="133">
        <v>44571</v>
      </c>
      <c r="M81" s="133">
        <v>45657</v>
      </c>
      <c r="N81" s="131" t="s">
        <v>36</v>
      </c>
      <c r="O81" s="55" t="s">
        <v>54</v>
      </c>
      <c r="P81" s="171" t="s">
        <v>54</v>
      </c>
      <c r="Q81" s="188" t="s">
        <v>54</v>
      </c>
      <c r="R81" s="189" t="s">
        <v>54</v>
      </c>
      <c r="S81" s="55" t="s">
        <v>56</v>
      </c>
    </row>
    <row r="82" spans="1:20" s="52" customFormat="1" ht="51" hidden="1" x14ac:dyDescent="0.25">
      <c r="A82" s="186">
        <v>62</v>
      </c>
      <c r="B82" s="127" t="s">
        <v>95</v>
      </c>
      <c r="C82" s="127" t="s">
        <v>95</v>
      </c>
      <c r="D82" s="128" t="s">
        <v>98</v>
      </c>
      <c r="E82" s="129" t="s">
        <v>32</v>
      </c>
      <c r="F82" s="72">
        <v>876</v>
      </c>
      <c r="G82" s="130" t="s">
        <v>33</v>
      </c>
      <c r="H82" s="131">
        <v>1</v>
      </c>
      <c r="I82" s="131">
        <v>71100000000</v>
      </c>
      <c r="J82" s="132" t="s">
        <v>34</v>
      </c>
      <c r="K82" s="74">
        <v>1795000</v>
      </c>
      <c r="L82" s="133">
        <v>44562</v>
      </c>
      <c r="M82" s="133">
        <v>44985</v>
      </c>
      <c r="N82" s="131" t="s">
        <v>59</v>
      </c>
      <c r="O82" s="55" t="s">
        <v>71</v>
      </c>
      <c r="P82" s="171" t="s">
        <v>54</v>
      </c>
      <c r="Q82" s="188" t="s">
        <v>54</v>
      </c>
      <c r="R82" s="189" t="s">
        <v>54</v>
      </c>
      <c r="S82" s="55" t="s">
        <v>56</v>
      </c>
    </row>
    <row r="83" spans="1:20" s="52" customFormat="1" ht="51" hidden="1" x14ac:dyDescent="0.25">
      <c r="A83" s="186">
        <v>63</v>
      </c>
      <c r="B83" s="127" t="s">
        <v>96</v>
      </c>
      <c r="C83" s="127" t="s">
        <v>96</v>
      </c>
      <c r="D83" s="128" t="s">
        <v>97</v>
      </c>
      <c r="E83" s="129" t="s">
        <v>32</v>
      </c>
      <c r="F83" s="72">
        <v>876</v>
      </c>
      <c r="G83" s="130" t="s">
        <v>33</v>
      </c>
      <c r="H83" s="131">
        <v>1</v>
      </c>
      <c r="I83" s="131">
        <v>71100000000</v>
      </c>
      <c r="J83" s="132" t="s">
        <v>34</v>
      </c>
      <c r="K83" s="184">
        <v>400000</v>
      </c>
      <c r="L83" s="133">
        <v>44562</v>
      </c>
      <c r="M83" s="133">
        <v>44926</v>
      </c>
      <c r="N83" s="131" t="s">
        <v>58</v>
      </c>
      <c r="O83" s="55" t="s">
        <v>71</v>
      </c>
      <c r="P83" s="171" t="s">
        <v>54</v>
      </c>
      <c r="Q83" s="188" t="s">
        <v>54</v>
      </c>
      <c r="R83" s="189" t="s">
        <v>54</v>
      </c>
      <c r="S83" s="55" t="s">
        <v>56</v>
      </c>
    </row>
    <row r="84" spans="1:20" s="52" customFormat="1" ht="51" hidden="1" x14ac:dyDescent="0.25">
      <c r="A84" s="186">
        <v>64</v>
      </c>
      <c r="B84" s="71" t="s">
        <v>43</v>
      </c>
      <c r="C84" s="71" t="s">
        <v>43</v>
      </c>
      <c r="D84" s="50" t="s">
        <v>49</v>
      </c>
      <c r="E84" s="55" t="s">
        <v>32</v>
      </c>
      <c r="F84" s="72">
        <v>876</v>
      </c>
      <c r="G84" s="65" t="s">
        <v>33</v>
      </c>
      <c r="H84" s="65">
        <v>1</v>
      </c>
      <c r="I84" s="77">
        <v>71100000000</v>
      </c>
      <c r="J84" s="62" t="s">
        <v>34</v>
      </c>
      <c r="K84" s="51">
        <f>438000*1.2</f>
        <v>525600</v>
      </c>
      <c r="L84" s="54">
        <v>44581</v>
      </c>
      <c r="M84" s="54">
        <v>44926</v>
      </c>
      <c r="N84" s="65" t="s">
        <v>36</v>
      </c>
      <c r="O84" s="55" t="s">
        <v>54</v>
      </c>
      <c r="P84" s="171" t="s">
        <v>54</v>
      </c>
      <c r="Q84" s="188" t="s">
        <v>54</v>
      </c>
      <c r="R84" s="189" t="s">
        <v>54</v>
      </c>
      <c r="S84" s="55" t="s">
        <v>56</v>
      </c>
    </row>
    <row r="85" spans="1:20" s="29" customFormat="1" ht="96" customHeight="1" x14ac:dyDescent="0.2">
      <c r="A85" s="186">
        <v>65</v>
      </c>
      <c r="B85" s="47" t="s">
        <v>39</v>
      </c>
      <c r="C85" s="47" t="s">
        <v>39</v>
      </c>
      <c r="D85" s="50" t="s">
        <v>303</v>
      </c>
      <c r="E85" s="45" t="s">
        <v>32</v>
      </c>
      <c r="F85" s="46">
        <v>876</v>
      </c>
      <c r="G85" s="44" t="s">
        <v>33</v>
      </c>
      <c r="H85" s="44">
        <v>1</v>
      </c>
      <c r="I85" s="78">
        <v>71100000000</v>
      </c>
      <c r="J85" s="47" t="s">
        <v>34</v>
      </c>
      <c r="K85" s="51">
        <v>2200000</v>
      </c>
      <c r="L85" s="56" t="s">
        <v>52</v>
      </c>
      <c r="M85" s="54">
        <v>44743</v>
      </c>
      <c r="N85" s="89" t="s">
        <v>55</v>
      </c>
      <c r="O85" s="49" t="s">
        <v>56</v>
      </c>
      <c r="P85" s="170" t="s">
        <v>56</v>
      </c>
      <c r="Q85" s="188" t="s">
        <v>54</v>
      </c>
      <c r="R85" s="189" t="s">
        <v>54</v>
      </c>
      <c r="S85" s="193"/>
    </row>
    <row r="86" spans="1:20" s="29" customFormat="1" ht="96" hidden="1" customHeight="1" x14ac:dyDescent="0.2">
      <c r="A86" s="186">
        <v>66</v>
      </c>
      <c r="B86" s="47" t="s">
        <v>39</v>
      </c>
      <c r="C86" s="47" t="s">
        <v>39</v>
      </c>
      <c r="D86" s="50" t="s">
        <v>304</v>
      </c>
      <c r="E86" s="45" t="s">
        <v>32</v>
      </c>
      <c r="F86" s="46">
        <v>876</v>
      </c>
      <c r="G86" s="44" t="s">
        <v>33</v>
      </c>
      <c r="H86" s="44">
        <v>1</v>
      </c>
      <c r="I86" s="78">
        <v>71100000000</v>
      </c>
      <c r="J86" s="47" t="s">
        <v>34</v>
      </c>
      <c r="K86" s="51"/>
      <c r="L86" s="56"/>
      <c r="M86" s="54"/>
      <c r="N86" s="209"/>
      <c r="O86" s="49"/>
      <c r="P86" s="170"/>
      <c r="Q86" s="188"/>
      <c r="R86" s="189"/>
      <c r="S86" s="193"/>
    </row>
    <row r="87" spans="1:20" s="29" customFormat="1" ht="51" hidden="1" x14ac:dyDescent="0.2">
      <c r="A87" s="186">
        <v>67</v>
      </c>
      <c r="B87" s="76" t="s">
        <v>45</v>
      </c>
      <c r="C87" s="76" t="s">
        <v>45</v>
      </c>
      <c r="D87" s="82" t="s">
        <v>47</v>
      </c>
      <c r="E87" s="55" t="s">
        <v>32</v>
      </c>
      <c r="F87" s="55">
        <v>876</v>
      </c>
      <c r="G87" s="55" t="s">
        <v>33</v>
      </c>
      <c r="H87" s="55">
        <v>1</v>
      </c>
      <c r="I87" s="80">
        <v>71100000000</v>
      </c>
      <c r="J87" s="55" t="s">
        <v>34</v>
      </c>
      <c r="K87" s="84">
        <f>190096.5*1.2</f>
        <v>228115.8</v>
      </c>
      <c r="L87" s="75">
        <v>44562</v>
      </c>
      <c r="M87" s="75">
        <v>44926</v>
      </c>
      <c r="N87" s="65" t="s">
        <v>36</v>
      </c>
      <c r="O87" s="55" t="s">
        <v>54</v>
      </c>
      <c r="P87" s="171" t="s">
        <v>54</v>
      </c>
      <c r="Q87" s="188" t="s">
        <v>54</v>
      </c>
      <c r="R87" s="189" t="s">
        <v>54</v>
      </c>
      <c r="S87" s="55" t="s">
        <v>56</v>
      </c>
      <c r="T87" s="29" t="s">
        <v>57</v>
      </c>
    </row>
    <row r="88" spans="1:20" s="29" customFormat="1" ht="39.75" hidden="1" customHeight="1" x14ac:dyDescent="0.2">
      <c r="A88" s="186">
        <v>68</v>
      </c>
      <c r="B88" s="98" t="s">
        <v>62</v>
      </c>
      <c r="C88" s="98" t="s">
        <v>63</v>
      </c>
      <c r="D88" s="99" t="s">
        <v>64</v>
      </c>
      <c r="E88" s="45" t="s">
        <v>32</v>
      </c>
      <c r="F88" s="98" t="s">
        <v>65</v>
      </c>
      <c r="G88" s="55" t="s">
        <v>33</v>
      </c>
      <c r="H88" s="98" t="s">
        <v>66</v>
      </c>
      <c r="I88" s="80">
        <v>71100000000</v>
      </c>
      <c r="J88" s="55" t="s">
        <v>34</v>
      </c>
      <c r="K88" s="100">
        <v>1856000</v>
      </c>
      <c r="L88" s="53">
        <v>44593</v>
      </c>
      <c r="M88" s="56">
        <v>44926</v>
      </c>
      <c r="N88" s="47" t="s">
        <v>67</v>
      </c>
      <c r="O88" s="98" t="s">
        <v>56</v>
      </c>
      <c r="P88" s="172" t="s">
        <v>54</v>
      </c>
      <c r="Q88" s="188" t="s">
        <v>54</v>
      </c>
      <c r="R88" s="189" t="s">
        <v>54</v>
      </c>
      <c r="S88" s="193"/>
    </row>
    <row r="89" spans="1:20" s="29" customFormat="1" ht="39.75" hidden="1" customHeight="1" x14ac:dyDescent="0.2">
      <c r="A89" s="186">
        <v>69</v>
      </c>
      <c r="B89" s="137" t="s">
        <v>99</v>
      </c>
      <c r="C89" s="137" t="s">
        <v>100</v>
      </c>
      <c r="D89" s="138" t="s">
        <v>101</v>
      </c>
      <c r="E89" s="45" t="s">
        <v>32</v>
      </c>
      <c r="F89" s="139">
        <v>876</v>
      </c>
      <c r="G89" s="55" t="s">
        <v>33</v>
      </c>
      <c r="H89" s="139">
        <v>1</v>
      </c>
      <c r="I89" s="55">
        <v>71100000000</v>
      </c>
      <c r="J89" s="55" t="s">
        <v>34</v>
      </c>
      <c r="K89" s="100">
        <v>297000</v>
      </c>
      <c r="L89" s="135">
        <v>44622</v>
      </c>
      <c r="M89" s="136">
        <v>45018</v>
      </c>
      <c r="N89" s="47" t="s">
        <v>102</v>
      </c>
      <c r="O89" s="139" t="s">
        <v>56</v>
      </c>
      <c r="P89" s="173" t="s">
        <v>54</v>
      </c>
      <c r="Q89" s="188" t="s">
        <v>54</v>
      </c>
      <c r="R89" s="189" t="s">
        <v>54</v>
      </c>
      <c r="S89" s="193"/>
    </row>
    <row r="90" spans="1:20" s="29" customFormat="1" ht="39.75" hidden="1" customHeight="1" x14ac:dyDescent="0.2">
      <c r="A90" s="186">
        <v>70</v>
      </c>
      <c r="B90" s="137" t="s">
        <v>103</v>
      </c>
      <c r="C90" s="137" t="s">
        <v>103</v>
      </c>
      <c r="D90" s="134" t="s">
        <v>104</v>
      </c>
      <c r="E90" s="45" t="s">
        <v>32</v>
      </c>
      <c r="F90" s="139">
        <v>876</v>
      </c>
      <c r="G90" s="55" t="s">
        <v>33</v>
      </c>
      <c r="H90" s="139">
        <v>1</v>
      </c>
      <c r="I90" s="55">
        <v>71100000000</v>
      </c>
      <c r="J90" s="55" t="s">
        <v>34</v>
      </c>
      <c r="K90" s="100">
        <v>221000</v>
      </c>
      <c r="L90" s="135">
        <v>44622</v>
      </c>
      <c r="M90" s="136">
        <v>44777</v>
      </c>
      <c r="N90" s="47" t="s">
        <v>102</v>
      </c>
      <c r="O90" s="139" t="s">
        <v>56</v>
      </c>
      <c r="P90" s="173" t="s">
        <v>54</v>
      </c>
      <c r="Q90" s="188" t="s">
        <v>54</v>
      </c>
      <c r="R90" s="189" t="s">
        <v>54</v>
      </c>
      <c r="S90" s="193"/>
    </row>
    <row r="91" spans="1:20" s="29" customFormat="1" ht="57" customHeight="1" x14ac:dyDescent="0.2">
      <c r="A91" s="186">
        <v>71</v>
      </c>
      <c r="B91" s="137" t="s">
        <v>105</v>
      </c>
      <c r="C91" s="137" t="s">
        <v>106</v>
      </c>
      <c r="D91" s="134" t="s">
        <v>107</v>
      </c>
      <c r="E91" s="45" t="s">
        <v>32</v>
      </c>
      <c r="F91" s="139">
        <v>876</v>
      </c>
      <c r="G91" s="55" t="s">
        <v>33</v>
      </c>
      <c r="H91" s="139">
        <v>1</v>
      </c>
      <c r="I91" s="55">
        <v>71100000000</v>
      </c>
      <c r="J91" s="55" t="s">
        <v>108</v>
      </c>
      <c r="K91" s="100">
        <v>474000</v>
      </c>
      <c r="L91" s="135">
        <v>44622</v>
      </c>
      <c r="M91" s="136">
        <v>44898</v>
      </c>
      <c r="N91" s="47" t="s">
        <v>55</v>
      </c>
      <c r="O91" s="139" t="s">
        <v>56</v>
      </c>
      <c r="P91" s="173" t="s">
        <v>56</v>
      </c>
      <c r="Q91" s="188" t="s">
        <v>54</v>
      </c>
      <c r="R91" s="189" t="s">
        <v>54</v>
      </c>
      <c r="S91" s="193"/>
    </row>
    <row r="92" spans="1:20" s="29" customFormat="1" ht="60" customHeight="1" x14ac:dyDescent="0.2">
      <c r="A92" s="186">
        <v>72</v>
      </c>
      <c r="B92" s="137" t="s">
        <v>109</v>
      </c>
      <c r="C92" s="137" t="s">
        <v>110</v>
      </c>
      <c r="D92" s="134" t="s">
        <v>111</v>
      </c>
      <c r="E92" s="45" t="s">
        <v>32</v>
      </c>
      <c r="F92" s="139">
        <v>876</v>
      </c>
      <c r="G92" s="55" t="s">
        <v>33</v>
      </c>
      <c r="H92" s="139">
        <v>1</v>
      </c>
      <c r="I92" s="55">
        <v>71100000000</v>
      </c>
      <c r="J92" s="55" t="s">
        <v>34</v>
      </c>
      <c r="K92" s="100">
        <v>587000</v>
      </c>
      <c r="L92" s="135">
        <v>44638</v>
      </c>
      <c r="M92" s="136">
        <v>44836</v>
      </c>
      <c r="N92" s="47" t="s">
        <v>55</v>
      </c>
      <c r="O92" s="139" t="s">
        <v>56</v>
      </c>
      <c r="P92" s="173" t="s">
        <v>56</v>
      </c>
      <c r="Q92" s="188" t="s">
        <v>54</v>
      </c>
      <c r="R92" s="189" t="s">
        <v>54</v>
      </c>
      <c r="S92" s="193"/>
    </row>
    <row r="93" spans="1:20" s="24" customFormat="1" ht="20.25" hidden="1" customHeight="1" x14ac:dyDescent="0.2">
      <c r="A93" s="34"/>
      <c r="B93" s="35"/>
      <c r="C93" s="35"/>
      <c r="D93" s="36" t="s">
        <v>29</v>
      </c>
      <c r="E93" s="37"/>
      <c r="F93" s="38"/>
      <c r="G93" s="38"/>
      <c r="H93" s="38"/>
      <c r="I93" s="79"/>
      <c r="J93" s="38"/>
      <c r="K93" s="39"/>
      <c r="L93" s="40"/>
      <c r="M93" s="41"/>
      <c r="N93" s="38"/>
      <c r="O93" s="37"/>
      <c r="P93" s="169"/>
      <c r="Q93" s="185"/>
      <c r="R93" s="60"/>
      <c r="S93" s="194"/>
    </row>
    <row r="94" spans="1:20" s="69" customFormat="1" ht="67.5" customHeight="1" x14ac:dyDescent="0.2">
      <c r="A94" s="62">
        <v>73</v>
      </c>
      <c r="B94" s="63" t="s">
        <v>150</v>
      </c>
      <c r="C94" s="63" t="s">
        <v>150</v>
      </c>
      <c r="D94" s="70" t="s">
        <v>164</v>
      </c>
      <c r="E94" s="45" t="s">
        <v>32</v>
      </c>
      <c r="F94" s="139">
        <v>876</v>
      </c>
      <c r="G94" s="55" t="s">
        <v>33</v>
      </c>
      <c r="H94" s="139">
        <v>1</v>
      </c>
      <c r="I94" s="55">
        <v>71100000000</v>
      </c>
      <c r="J94" s="55" t="s">
        <v>34</v>
      </c>
      <c r="K94" s="66">
        <v>222747760</v>
      </c>
      <c r="L94" s="67">
        <v>44652</v>
      </c>
      <c r="M94" s="136">
        <v>44926</v>
      </c>
      <c r="N94" s="90" t="s">
        <v>165</v>
      </c>
      <c r="O94" s="64" t="s">
        <v>56</v>
      </c>
      <c r="P94" s="171" t="s">
        <v>56</v>
      </c>
      <c r="Q94" s="188" t="s">
        <v>54</v>
      </c>
      <c r="R94" s="189" t="s">
        <v>54</v>
      </c>
      <c r="S94" s="200"/>
    </row>
    <row r="95" spans="1:20" s="69" customFormat="1" ht="51" hidden="1" x14ac:dyDescent="0.2">
      <c r="A95" s="62">
        <v>74</v>
      </c>
      <c r="B95" s="63">
        <v>71</v>
      </c>
      <c r="C95" s="63" t="s">
        <v>42</v>
      </c>
      <c r="D95" s="70" t="s">
        <v>50</v>
      </c>
      <c r="E95" s="45" t="s">
        <v>32</v>
      </c>
      <c r="F95" s="46">
        <v>876</v>
      </c>
      <c r="G95" s="44" t="s">
        <v>33</v>
      </c>
      <c r="H95" s="44">
        <v>1</v>
      </c>
      <c r="I95" s="78">
        <v>71100000000</v>
      </c>
      <c r="J95" s="47" t="s">
        <v>34</v>
      </c>
      <c r="K95" s="66">
        <v>220000</v>
      </c>
      <c r="L95" s="67">
        <v>44652</v>
      </c>
      <c r="M95" s="68">
        <v>44835</v>
      </c>
      <c r="N95" s="90" t="s">
        <v>58</v>
      </c>
      <c r="O95" s="64" t="s">
        <v>56</v>
      </c>
      <c r="P95" s="171" t="s">
        <v>54</v>
      </c>
      <c r="Q95" s="188" t="s">
        <v>54</v>
      </c>
      <c r="R95" s="189" t="s">
        <v>54</v>
      </c>
      <c r="S95" s="200"/>
    </row>
    <row r="96" spans="1:20" s="69" customFormat="1" ht="51" hidden="1" x14ac:dyDescent="0.2">
      <c r="A96" s="62">
        <v>75</v>
      </c>
      <c r="B96" s="63" t="s">
        <v>42</v>
      </c>
      <c r="C96" s="63" t="s">
        <v>42</v>
      </c>
      <c r="D96" s="70" t="s">
        <v>144</v>
      </c>
      <c r="E96" s="45" t="s">
        <v>32</v>
      </c>
      <c r="F96" s="46">
        <v>876</v>
      </c>
      <c r="G96" s="44" t="s">
        <v>33</v>
      </c>
      <c r="H96" s="44">
        <v>1</v>
      </c>
      <c r="I96" s="44">
        <v>71136000000</v>
      </c>
      <c r="J96" s="47" t="s">
        <v>34</v>
      </c>
      <c r="K96" s="154">
        <v>600000</v>
      </c>
      <c r="L96" s="67">
        <v>44652</v>
      </c>
      <c r="M96" s="68">
        <v>44896</v>
      </c>
      <c r="N96" s="90" t="s">
        <v>58</v>
      </c>
      <c r="O96" s="64" t="s">
        <v>56</v>
      </c>
      <c r="P96" s="171" t="s">
        <v>54</v>
      </c>
      <c r="Q96" s="188" t="s">
        <v>54</v>
      </c>
      <c r="R96" s="189" t="s">
        <v>54</v>
      </c>
      <c r="S96" s="200"/>
    </row>
    <row r="97" spans="1:19" s="69" customFormat="1" ht="51" hidden="1" x14ac:dyDescent="0.2">
      <c r="A97" s="62">
        <v>76</v>
      </c>
      <c r="B97" s="156" t="s">
        <v>145</v>
      </c>
      <c r="C97" s="156" t="s">
        <v>145</v>
      </c>
      <c r="D97" s="70" t="s">
        <v>146</v>
      </c>
      <c r="E97" s="45" t="s">
        <v>32</v>
      </c>
      <c r="F97" s="46">
        <v>876</v>
      </c>
      <c r="G97" s="44" t="s">
        <v>33</v>
      </c>
      <c r="H97" s="44">
        <v>1</v>
      </c>
      <c r="I97" s="44">
        <v>71136000000</v>
      </c>
      <c r="J97" s="47" t="s">
        <v>34</v>
      </c>
      <c r="K97" s="154">
        <v>800000</v>
      </c>
      <c r="L97" s="67">
        <v>44713</v>
      </c>
      <c r="M97" s="68">
        <v>44896</v>
      </c>
      <c r="N97" s="155" t="s">
        <v>58</v>
      </c>
      <c r="O97" s="64" t="s">
        <v>56</v>
      </c>
      <c r="P97" s="171" t="s">
        <v>54</v>
      </c>
      <c r="Q97" s="188" t="s">
        <v>54</v>
      </c>
      <c r="R97" s="189" t="s">
        <v>54</v>
      </c>
      <c r="S97" s="200"/>
    </row>
    <row r="98" spans="1:19" s="29" customFormat="1" ht="51" hidden="1" x14ac:dyDescent="0.2">
      <c r="A98" s="62">
        <v>77</v>
      </c>
      <c r="B98" s="43" t="s">
        <v>40</v>
      </c>
      <c r="C98" s="43" t="s">
        <v>40</v>
      </c>
      <c r="D98" s="50" t="s">
        <v>44</v>
      </c>
      <c r="E98" s="45" t="s">
        <v>32</v>
      </c>
      <c r="F98" s="46">
        <v>876</v>
      </c>
      <c r="G98" s="44" t="s">
        <v>33</v>
      </c>
      <c r="H98" s="44">
        <v>1</v>
      </c>
      <c r="I98" s="78">
        <v>71100000000</v>
      </c>
      <c r="J98" s="47" t="s">
        <v>34</v>
      </c>
      <c r="K98" s="51">
        <v>462000</v>
      </c>
      <c r="L98" s="53">
        <v>44713</v>
      </c>
      <c r="M98" s="53">
        <v>44920</v>
      </c>
      <c r="N98" s="141" t="s">
        <v>59</v>
      </c>
      <c r="O98" s="49" t="s">
        <v>56</v>
      </c>
      <c r="P98" s="171" t="s">
        <v>54</v>
      </c>
      <c r="Q98" s="188" t="s">
        <v>54</v>
      </c>
      <c r="R98" s="189" t="s">
        <v>54</v>
      </c>
      <c r="S98" s="193"/>
    </row>
    <row r="99" spans="1:19" s="29" customFormat="1" ht="51" x14ac:dyDescent="0.2">
      <c r="A99" s="62">
        <v>78</v>
      </c>
      <c r="B99" s="221" t="s">
        <v>105</v>
      </c>
      <c r="C99" s="221" t="s">
        <v>106</v>
      </c>
      <c r="D99" s="143" t="s">
        <v>112</v>
      </c>
      <c r="E99" s="45" t="s">
        <v>32</v>
      </c>
      <c r="F99" s="222">
        <v>876</v>
      </c>
      <c r="G99" s="44" t="s">
        <v>33</v>
      </c>
      <c r="H99" s="44">
        <v>1</v>
      </c>
      <c r="I99" s="44">
        <v>71100000000</v>
      </c>
      <c r="J99" s="47" t="s">
        <v>34</v>
      </c>
      <c r="K99" s="74">
        <v>630000</v>
      </c>
      <c r="L99" s="140">
        <v>44653</v>
      </c>
      <c r="M99" s="140">
        <v>44899</v>
      </c>
      <c r="N99" s="142" t="s">
        <v>55</v>
      </c>
      <c r="O99" s="49" t="s">
        <v>56</v>
      </c>
      <c r="P99" s="171" t="s">
        <v>56</v>
      </c>
      <c r="Q99" s="188" t="s">
        <v>54</v>
      </c>
      <c r="R99" s="189" t="s">
        <v>54</v>
      </c>
      <c r="S99" s="193"/>
    </row>
    <row r="100" spans="1:19" s="29" customFormat="1" ht="51" hidden="1" x14ac:dyDescent="0.2">
      <c r="A100" s="62">
        <v>79</v>
      </c>
      <c r="B100" s="43" t="s">
        <v>113</v>
      </c>
      <c r="C100" s="43" t="s">
        <v>114</v>
      </c>
      <c r="D100" s="119" t="s">
        <v>115</v>
      </c>
      <c r="E100" s="45" t="s">
        <v>32</v>
      </c>
      <c r="F100" s="46">
        <v>876</v>
      </c>
      <c r="G100" s="44" t="s">
        <v>33</v>
      </c>
      <c r="H100" s="44">
        <v>1</v>
      </c>
      <c r="I100" s="44">
        <v>71100000000</v>
      </c>
      <c r="J100" s="47" t="s">
        <v>34</v>
      </c>
      <c r="K100" s="51">
        <f>712800*1.2</f>
        <v>855360</v>
      </c>
      <c r="L100" s="135">
        <v>44682</v>
      </c>
      <c r="M100" s="140">
        <v>45086</v>
      </c>
      <c r="N100" s="142" t="s">
        <v>36</v>
      </c>
      <c r="O100" s="49" t="s">
        <v>54</v>
      </c>
      <c r="P100" s="171" t="s">
        <v>54</v>
      </c>
      <c r="Q100" s="188" t="s">
        <v>54</v>
      </c>
      <c r="R100" s="189" t="s">
        <v>54</v>
      </c>
      <c r="S100" s="193"/>
    </row>
    <row r="101" spans="1:19" s="29" customFormat="1" ht="51" hidden="1" x14ac:dyDescent="0.2">
      <c r="A101" s="62">
        <v>80</v>
      </c>
      <c r="B101" s="43" t="s">
        <v>99</v>
      </c>
      <c r="C101" s="43" t="s">
        <v>100</v>
      </c>
      <c r="D101" s="119" t="s">
        <v>116</v>
      </c>
      <c r="E101" s="45" t="s">
        <v>32</v>
      </c>
      <c r="F101" s="46">
        <v>876</v>
      </c>
      <c r="G101" s="44" t="s">
        <v>33</v>
      </c>
      <c r="H101" s="44">
        <v>1</v>
      </c>
      <c r="I101" s="44">
        <v>71100000000</v>
      </c>
      <c r="J101" s="47" t="s">
        <v>34</v>
      </c>
      <c r="K101" s="51">
        <v>293000</v>
      </c>
      <c r="L101" s="135">
        <v>44698</v>
      </c>
      <c r="M101" s="140">
        <v>44897</v>
      </c>
      <c r="N101" s="142" t="s">
        <v>102</v>
      </c>
      <c r="O101" s="49" t="s">
        <v>56</v>
      </c>
      <c r="P101" s="171" t="s">
        <v>54</v>
      </c>
      <c r="Q101" s="188" t="s">
        <v>54</v>
      </c>
      <c r="R101" s="189" t="s">
        <v>54</v>
      </c>
      <c r="S101" s="193"/>
    </row>
    <row r="102" spans="1:19" s="29" customFormat="1" ht="51" x14ac:dyDescent="0.2">
      <c r="A102" s="62">
        <v>81</v>
      </c>
      <c r="B102" s="43" t="s">
        <v>109</v>
      </c>
      <c r="C102" s="43" t="s">
        <v>110</v>
      </c>
      <c r="D102" s="119" t="s">
        <v>117</v>
      </c>
      <c r="E102" s="45" t="s">
        <v>32</v>
      </c>
      <c r="F102" s="46">
        <v>876</v>
      </c>
      <c r="G102" s="44" t="s">
        <v>33</v>
      </c>
      <c r="H102" s="44">
        <v>1</v>
      </c>
      <c r="I102" s="44">
        <v>71100000000</v>
      </c>
      <c r="J102" s="47" t="s">
        <v>34</v>
      </c>
      <c r="K102" s="51">
        <v>720000</v>
      </c>
      <c r="L102" s="135">
        <v>44714</v>
      </c>
      <c r="M102" s="140">
        <v>44897</v>
      </c>
      <c r="N102" s="142" t="s">
        <v>55</v>
      </c>
      <c r="O102" s="49" t="s">
        <v>56</v>
      </c>
      <c r="P102" s="171" t="s">
        <v>56</v>
      </c>
      <c r="Q102" s="188" t="s">
        <v>54</v>
      </c>
      <c r="R102" s="189" t="s">
        <v>54</v>
      </c>
      <c r="S102" s="193"/>
    </row>
    <row r="103" spans="1:19" s="29" customFormat="1" ht="51" hidden="1" x14ac:dyDescent="0.2">
      <c r="A103" s="62">
        <v>82</v>
      </c>
      <c r="B103" s="43" t="s">
        <v>99</v>
      </c>
      <c r="C103" s="43" t="s">
        <v>100</v>
      </c>
      <c r="D103" s="119" t="s">
        <v>118</v>
      </c>
      <c r="E103" s="45" t="s">
        <v>32</v>
      </c>
      <c r="F103" s="46">
        <v>876</v>
      </c>
      <c r="G103" s="44" t="s">
        <v>33</v>
      </c>
      <c r="H103" s="44">
        <v>1</v>
      </c>
      <c r="I103" s="44">
        <v>71100000000</v>
      </c>
      <c r="J103" s="47" t="s">
        <v>34</v>
      </c>
      <c r="K103" s="51">
        <v>670000</v>
      </c>
      <c r="L103" s="135">
        <v>44729</v>
      </c>
      <c r="M103" s="140">
        <v>44897</v>
      </c>
      <c r="N103" s="142" t="s">
        <v>102</v>
      </c>
      <c r="O103" s="49" t="s">
        <v>56</v>
      </c>
      <c r="P103" s="171" t="s">
        <v>54</v>
      </c>
      <c r="Q103" s="188" t="s">
        <v>54</v>
      </c>
      <c r="R103" s="189" t="s">
        <v>54</v>
      </c>
      <c r="S103" s="193"/>
    </row>
    <row r="104" spans="1:19" s="29" customFormat="1" ht="51" x14ac:dyDescent="0.2">
      <c r="A104" s="62">
        <v>83</v>
      </c>
      <c r="B104" s="43" t="s">
        <v>105</v>
      </c>
      <c r="C104" s="43" t="s">
        <v>106</v>
      </c>
      <c r="D104" s="119" t="s">
        <v>119</v>
      </c>
      <c r="E104" s="45" t="s">
        <v>32</v>
      </c>
      <c r="F104" s="46">
        <v>876</v>
      </c>
      <c r="G104" s="44" t="s">
        <v>33</v>
      </c>
      <c r="H104" s="44">
        <v>1</v>
      </c>
      <c r="I104" s="44">
        <v>71100000000</v>
      </c>
      <c r="J104" s="47" t="s">
        <v>34</v>
      </c>
      <c r="K104" s="51">
        <v>138000</v>
      </c>
      <c r="L104" s="135">
        <v>44714</v>
      </c>
      <c r="M104" s="140">
        <v>44899</v>
      </c>
      <c r="N104" s="142" t="s">
        <v>55</v>
      </c>
      <c r="O104" s="49" t="s">
        <v>56</v>
      </c>
      <c r="P104" s="171" t="s">
        <v>56</v>
      </c>
      <c r="Q104" s="188" t="s">
        <v>54</v>
      </c>
      <c r="R104" s="189" t="s">
        <v>54</v>
      </c>
      <c r="S104" s="193"/>
    </row>
    <row r="105" spans="1:19" s="29" customFormat="1" ht="51" x14ac:dyDescent="0.2">
      <c r="A105" s="62">
        <v>84</v>
      </c>
      <c r="B105" s="43" t="s">
        <v>105</v>
      </c>
      <c r="C105" s="43" t="s">
        <v>106</v>
      </c>
      <c r="D105" s="119" t="s">
        <v>120</v>
      </c>
      <c r="E105" s="45" t="s">
        <v>32</v>
      </c>
      <c r="F105" s="46">
        <v>876</v>
      </c>
      <c r="G105" s="44" t="s">
        <v>33</v>
      </c>
      <c r="H105" s="44">
        <v>1</v>
      </c>
      <c r="I105" s="44">
        <v>71100000000</v>
      </c>
      <c r="J105" s="47" t="s">
        <v>34</v>
      </c>
      <c r="K105" s="51">
        <v>1508000</v>
      </c>
      <c r="L105" s="135">
        <v>44715</v>
      </c>
      <c r="M105" s="140">
        <v>44899</v>
      </c>
      <c r="N105" s="142" t="s">
        <v>55</v>
      </c>
      <c r="O105" s="49" t="s">
        <v>56</v>
      </c>
      <c r="P105" s="171" t="s">
        <v>56</v>
      </c>
      <c r="Q105" s="188" t="s">
        <v>54</v>
      </c>
      <c r="R105" s="189" t="s">
        <v>54</v>
      </c>
      <c r="S105" s="193"/>
    </row>
    <row r="106" spans="1:19" s="24" customFormat="1" ht="24" hidden="1" customHeight="1" x14ac:dyDescent="0.2">
      <c r="A106" s="34"/>
      <c r="B106" s="35"/>
      <c r="C106" s="35"/>
      <c r="D106" s="36" t="s">
        <v>30</v>
      </c>
      <c r="E106" s="37"/>
      <c r="F106" s="38"/>
      <c r="G106" s="38"/>
      <c r="H106" s="38"/>
      <c r="I106" s="79"/>
      <c r="J106" s="38"/>
      <c r="K106" s="39"/>
      <c r="L106" s="40"/>
      <c r="M106" s="41"/>
      <c r="N106" s="38"/>
      <c r="O106" s="37"/>
      <c r="P106" s="169"/>
      <c r="Q106" s="185"/>
      <c r="R106" s="60"/>
      <c r="S106" s="194"/>
    </row>
    <row r="107" spans="1:19" s="24" customFormat="1" ht="81.75" hidden="1" customHeight="1" x14ac:dyDescent="0.2">
      <c r="A107" s="62">
        <v>85</v>
      </c>
      <c r="B107" s="55">
        <v>71</v>
      </c>
      <c r="C107" s="55" t="s">
        <v>42</v>
      </c>
      <c r="D107" s="50" t="s">
        <v>46</v>
      </c>
      <c r="E107" s="73" t="s">
        <v>32</v>
      </c>
      <c r="F107" s="72">
        <v>876</v>
      </c>
      <c r="G107" s="55" t="s">
        <v>33</v>
      </c>
      <c r="H107" s="55">
        <v>1</v>
      </c>
      <c r="I107" s="80">
        <v>71100000000</v>
      </c>
      <c r="J107" s="55" t="s">
        <v>34</v>
      </c>
      <c r="K107" s="74">
        <v>320000</v>
      </c>
      <c r="L107" s="75">
        <v>44803</v>
      </c>
      <c r="M107" s="75">
        <v>44890</v>
      </c>
      <c r="N107" s="90" t="s">
        <v>58</v>
      </c>
      <c r="O107" s="64" t="s">
        <v>56</v>
      </c>
      <c r="P107" s="171" t="s">
        <v>54</v>
      </c>
      <c r="Q107" s="188" t="s">
        <v>54</v>
      </c>
      <c r="R107" s="189" t="s">
        <v>54</v>
      </c>
      <c r="S107" s="194"/>
    </row>
    <row r="108" spans="1:19" s="24" customFormat="1" ht="69" hidden="1" customHeight="1" x14ac:dyDescent="0.2">
      <c r="A108" s="62">
        <v>86</v>
      </c>
      <c r="B108" s="124" t="s">
        <v>84</v>
      </c>
      <c r="C108" s="124" t="s">
        <v>84</v>
      </c>
      <c r="D108" s="119" t="s">
        <v>85</v>
      </c>
      <c r="E108" s="73" t="s">
        <v>32</v>
      </c>
      <c r="F108" s="72">
        <v>876</v>
      </c>
      <c r="G108" s="55" t="s">
        <v>33</v>
      </c>
      <c r="H108" s="55">
        <v>1</v>
      </c>
      <c r="I108" s="55">
        <v>71100000000</v>
      </c>
      <c r="J108" s="55" t="s">
        <v>34</v>
      </c>
      <c r="K108" s="74">
        <v>320000</v>
      </c>
      <c r="L108" s="96">
        <v>44805</v>
      </c>
      <c r="M108" s="97">
        <v>44910</v>
      </c>
      <c r="N108" s="90" t="s">
        <v>59</v>
      </c>
      <c r="O108" s="64" t="s">
        <v>56</v>
      </c>
      <c r="P108" s="171" t="s">
        <v>54</v>
      </c>
      <c r="Q108" s="188" t="s">
        <v>54</v>
      </c>
      <c r="R108" s="189" t="s">
        <v>54</v>
      </c>
      <c r="S108" s="194"/>
    </row>
    <row r="109" spans="1:19" s="24" customFormat="1" ht="88.5" hidden="1" customHeight="1" x14ac:dyDescent="0.2">
      <c r="A109" s="62">
        <v>87</v>
      </c>
      <c r="B109" s="118" t="s">
        <v>113</v>
      </c>
      <c r="C109" s="118" t="s">
        <v>114</v>
      </c>
      <c r="D109" s="119" t="s">
        <v>121</v>
      </c>
      <c r="E109" s="73" t="s">
        <v>32</v>
      </c>
      <c r="F109" s="72">
        <v>876</v>
      </c>
      <c r="G109" s="55" t="s">
        <v>33</v>
      </c>
      <c r="H109" s="55">
        <v>1</v>
      </c>
      <c r="I109" s="55">
        <v>71100000000</v>
      </c>
      <c r="J109" s="55" t="s">
        <v>34</v>
      </c>
      <c r="K109" s="74">
        <f>1300000*1.2</f>
        <v>1560000</v>
      </c>
      <c r="L109" s="96">
        <v>44744</v>
      </c>
      <c r="M109" s="97">
        <v>44897</v>
      </c>
      <c r="N109" s="90" t="s">
        <v>36</v>
      </c>
      <c r="O109" s="64" t="s">
        <v>54</v>
      </c>
      <c r="P109" s="171" t="s">
        <v>54</v>
      </c>
      <c r="Q109" s="188" t="s">
        <v>54</v>
      </c>
      <c r="R109" s="189" t="s">
        <v>54</v>
      </c>
      <c r="S109" s="194"/>
    </row>
    <row r="110" spans="1:19" s="24" customFormat="1" ht="69" hidden="1" customHeight="1" x14ac:dyDescent="0.2">
      <c r="A110" s="62">
        <v>88</v>
      </c>
      <c r="B110" s="118" t="s">
        <v>122</v>
      </c>
      <c r="C110" s="118" t="s">
        <v>123</v>
      </c>
      <c r="D110" s="119" t="s">
        <v>124</v>
      </c>
      <c r="E110" s="73" t="s">
        <v>32</v>
      </c>
      <c r="F110" s="72">
        <v>876</v>
      </c>
      <c r="G110" s="55" t="s">
        <v>33</v>
      </c>
      <c r="H110" s="55">
        <v>1</v>
      </c>
      <c r="I110" s="55">
        <v>71100000000</v>
      </c>
      <c r="J110" s="55" t="s">
        <v>34</v>
      </c>
      <c r="K110" s="74">
        <v>174600</v>
      </c>
      <c r="L110" s="96">
        <v>44744</v>
      </c>
      <c r="M110" s="97">
        <v>44897</v>
      </c>
      <c r="N110" s="90" t="s">
        <v>125</v>
      </c>
      <c r="O110" s="64" t="s">
        <v>56</v>
      </c>
      <c r="P110" s="171" t="s">
        <v>54</v>
      </c>
      <c r="Q110" s="188" t="s">
        <v>54</v>
      </c>
      <c r="R110" s="189" t="s">
        <v>54</v>
      </c>
      <c r="S110" s="194"/>
    </row>
    <row r="111" spans="1:19" s="24" customFormat="1" ht="69" hidden="1" customHeight="1" x14ac:dyDescent="0.2">
      <c r="A111" s="62">
        <v>89</v>
      </c>
      <c r="B111" s="118" t="s">
        <v>99</v>
      </c>
      <c r="C111" s="118" t="s">
        <v>100</v>
      </c>
      <c r="D111" s="119" t="s">
        <v>126</v>
      </c>
      <c r="E111" s="73" t="s">
        <v>32</v>
      </c>
      <c r="F111" s="72">
        <v>876</v>
      </c>
      <c r="G111" s="55" t="s">
        <v>33</v>
      </c>
      <c r="H111" s="55">
        <v>1</v>
      </c>
      <c r="I111" s="55">
        <v>71100000000</v>
      </c>
      <c r="J111" s="55" t="s">
        <v>34</v>
      </c>
      <c r="K111" s="74">
        <f>483000*1.2</f>
        <v>579600</v>
      </c>
      <c r="L111" s="96">
        <v>44775</v>
      </c>
      <c r="M111" s="97">
        <v>44896</v>
      </c>
      <c r="N111" s="90" t="s">
        <v>36</v>
      </c>
      <c r="O111" s="64" t="s">
        <v>54</v>
      </c>
      <c r="P111" s="171" t="s">
        <v>54</v>
      </c>
      <c r="Q111" s="188" t="s">
        <v>54</v>
      </c>
      <c r="R111" s="189" t="s">
        <v>54</v>
      </c>
      <c r="S111" s="194"/>
    </row>
    <row r="112" spans="1:19" s="29" customFormat="1" ht="24" hidden="1" customHeight="1" x14ac:dyDescent="0.2">
      <c r="A112" s="34"/>
      <c r="B112" s="35"/>
      <c r="C112" s="35"/>
      <c r="D112" s="36" t="s">
        <v>37</v>
      </c>
      <c r="E112" s="37"/>
      <c r="F112" s="38"/>
      <c r="G112" s="38"/>
      <c r="H112" s="38"/>
      <c r="I112" s="79"/>
      <c r="J112" s="38"/>
      <c r="K112" s="39"/>
      <c r="L112" s="40"/>
      <c r="M112" s="41"/>
      <c r="N112" s="38"/>
      <c r="O112" s="37"/>
      <c r="P112" s="169"/>
      <c r="Q112" s="185"/>
      <c r="R112" s="60"/>
      <c r="S112" s="193"/>
    </row>
    <row r="113" spans="1:19" s="29" customFormat="1" ht="99" customHeight="1" x14ac:dyDescent="0.2">
      <c r="A113" s="45">
        <v>90</v>
      </c>
      <c r="B113" s="81" t="s">
        <v>41</v>
      </c>
      <c r="C113" s="81" t="s">
        <v>41</v>
      </c>
      <c r="D113" s="82" t="s">
        <v>51</v>
      </c>
      <c r="E113" s="45" t="s">
        <v>32</v>
      </c>
      <c r="F113" s="45">
        <v>876</v>
      </c>
      <c r="G113" s="45" t="s">
        <v>33</v>
      </c>
      <c r="H113" s="45">
        <v>1</v>
      </c>
      <c r="I113" s="83">
        <v>71100000000</v>
      </c>
      <c r="J113" s="45" t="s">
        <v>34</v>
      </c>
      <c r="K113" s="84">
        <v>490000</v>
      </c>
      <c r="L113" s="85">
        <v>44866</v>
      </c>
      <c r="M113" s="85">
        <v>45291</v>
      </c>
      <c r="N113" s="89" t="s">
        <v>55</v>
      </c>
      <c r="O113" s="49" t="s">
        <v>56</v>
      </c>
      <c r="P113" s="170" t="s">
        <v>56</v>
      </c>
      <c r="Q113" s="188" t="s">
        <v>54</v>
      </c>
      <c r="R113" s="189" t="s">
        <v>54</v>
      </c>
      <c r="S113" s="193"/>
    </row>
    <row r="114" spans="1:19" ht="51" x14ac:dyDescent="0.25">
      <c r="A114" s="45">
        <v>91</v>
      </c>
      <c r="B114" s="102" t="s">
        <v>68</v>
      </c>
      <c r="C114" s="103" t="s">
        <v>69</v>
      </c>
      <c r="D114" s="104" t="s">
        <v>70</v>
      </c>
      <c r="E114" s="105" t="s">
        <v>32</v>
      </c>
      <c r="F114" s="106">
        <v>112</v>
      </c>
      <c r="G114" s="45" t="s">
        <v>33</v>
      </c>
      <c r="H114" s="105">
        <v>1</v>
      </c>
      <c r="I114" s="83">
        <v>71100000000</v>
      </c>
      <c r="J114" s="45" t="s">
        <v>34</v>
      </c>
      <c r="K114" s="108">
        <v>7157000</v>
      </c>
      <c r="L114" s="109">
        <v>44838</v>
      </c>
      <c r="M114" s="109">
        <v>45291</v>
      </c>
      <c r="N114" s="110" t="s">
        <v>55</v>
      </c>
      <c r="O114" s="111" t="s">
        <v>71</v>
      </c>
      <c r="P114" s="174" t="s">
        <v>56</v>
      </c>
      <c r="Q114" s="188" t="s">
        <v>54</v>
      </c>
      <c r="R114" s="189" t="s">
        <v>54</v>
      </c>
      <c r="S114" s="125"/>
    </row>
    <row r="115" spans="1:19" s="25" customFormat="1" ht="51" hidden="1" x14ac:dyDescent="0.2">
      <c r="A115" s="45">
        <v>92</v>
      </c>
      <c r="B115" s="112" t="s">
        <v>72</v>
      </c>
      <c r="C115" s="112" t="s">
        <v>72</v>
      </c>
      <c r="D115" s="113" t="s">
        <v>73</v>
      </c>
      <c r="E115" s="105" t="s">
        <v>32</v>
      </c>
      <c r="F115" s="90">
        <v>876</v>
      </c>
      <c r="G115" s="45" t="s">
        <v>33</v>
      </c>
      <c r="H115" s="105">
        <v>1</v>
      </c>
      <c r="I115" s="83">
        <v>71100000000</v>
      </c>
      <c r="J115" s="45" t="s">
        <v>34</v>
      </c>
      <c r="K115" s="114">
        <v>3920000</v>
      </c>
      <c r="L115" s="109">
        <v>44839</v>
      </c>
      <c r="M115" s="109">
        <v>46022</v>
      </c>
      <c r="N115" s="115" t="s">
        <v>74</v>
      </c>
      <c r="O115" s="111" t="s">
        <v>71</v>
      </c>
      <c r="P115" s="174" t="s">
        <v>54</v>
      </c>
      <c r="Q115" s="188" t="s">
        <v>54</v>
      </c>
      <c r="R115" s="189" t="s">
        <v>54</v>
      </c>
      <c r="S115" s="59"/>
    </row>
    <row r="116" spans="1:19" s="25" customFormat="1" ht="52.5" hidden="1" customHeight="1" x14ac:dyDescent="0.2">
      <c r="A116" s="45">
        <v>93</v>
      </c>
      <c r="B116" s="112" t="s">
        <v>75</v>
      </c>
      <c r="C116" s="112" t="s">
        <v>76</v>
      </c>
      <c r="D116" s="113" t="s">
        <v>77</v>
      </c>
      <c r="E116" s="105" t="s">
        <v>32</v>
      </c>
      <c r="F116" s="90">
        <v>876</v>
      </c>
      <c r="G116" s="45" t="s">
        <v>33</v>
      </c>
      <c r="H116" s="105">
        <v>1</v>
      </c>
      <c r="I116" s="83">
        <v>71100000000</v>
      </c>
      <c r="J116" s="45" t="s">
        <v>34</v>
      </c>
      <c r="K116" s="114">
        <v>1154332</v>
      </c>
      <c r="L116" s="109">
        <v>44839</v>
      </c>
      <c r="M116" s="109">
        <v>45291</v>
      </c>
      <c r="N116" s="115" t="s">
        <v>67</v>
      </c>
      <c r="O116" s="111" t="s">
        <v>71</v>
      </c>
      <c r="P116" s="174" t="s">
        <v>54</v>
      </c>
      <c r="Q116" s="188" t="s">
        <v>54</v>
      </c>
      <c r="R116" s="189" t="s">
        <v>54</v>
      </c>
      <c r="S116" s="196" t="s">
        <v>56</v>
      </c>
    </row>
    <row r="117" spans="1:19" s="25" customFormat="1" ht="51" hidden="1" x14ac:dyDescent="0.2">
      <c r="A117" s="45">
        <v>94</v>
      </c>
      <c r="B117" s="112" t="s">
        <v>75</v>
      </c>
      <c r="C117" s="112" t="s">
        <v>76</v>
      </c>
      <c r="D117" s="113" t="s">
        <v>78</v>
      </c>
      <c r="E117" s="105" t="s">
        <v>32</v>
      </c>
      <c r="F117" s="90">
        <v>876</v>
      </c>
      <c r="G117" s="45" t="s">
        <v>33</v>
      </c>
      <c r="H117" s="105">
        <v>1</v>
      </c>
      <c r="I117" s="83">
        <v>71100000000</v>
      </c>
      <c r="J117" s="45" t="s">
        <v>34</v>
      </c>
      <c r="K117" s="114">
        <v>339000</v>
      </c>
      <c r="L117" s="109">
        <v>44839</v>
      </c>
      <c r="M117" s="109">
        <v>45291</v>
      </c>
      <c r="N117" s="115" t="s">
        <v>67</v>
      </c>
      <c r="O117" s="111" t="s">
        <v>71</v>
      </c>
      <c r="P117" s="174" t="s">
        <v>54</v>
      </c>
      <c r="Q117" s="188" t="s">
        <v>54</v>
      </c>
      <c r="R117" s="189" t="s">
        <v>54</v>
      </c>
      <c r="S117" s="196" t="s">
        <v>56</v>
      </c>
    </row>
    <row r="118" spans="1:19" s="48" customFormat="1" ht="51" hidden="1" x14ac:dyDescent="0.2">
      <c r="A118" s="45">
        <v>95</v>
      </c>
      <c r="B118" s="112" t="s">
        <v>79</v>
      </c>
      <c r="C118" s="112" t="s">
        <v>80</v>
      </c>
      <c r="D118" s="113" t="s">
        <v>81</v>
      </c>
      <c r="E118" s="105" t="s">
        <v>32</v>
      </c>
      <c r="F118" s="90">
        <v>876</v>
      </c>
      <c r="G118" s="45" t="s">
        <v>33</v>
      </c>
      <c r="H118" s="105">
        <v>1</v>
      </c>
      <c r="I118" s="83">
        <v>71100000000</v>
      </c>
      <c r="J118" s="45" t="s">
        <v>34</v>
      </c>
      <c r="K118" s="114">
        <v>360000</v>
      </c>
      <c r="L118" s="109">
        <v>44839</v>
      </c>
      <c r="M118" s="109">
        <v>45291</v>
      </c>
      <c r="N118" s="115" t="s">
        <v>67</v>
      </c>
      <c r="O118" s="111" t="s">
        <v>71</v>
      </c>
      <c r="P118" s="174" t="s">
        <v>54</v>
      </c>
      <c r="Q118" s="188" t="s">
        <v>54</v>
      </c>
      <c r="R118" s="189" t="s">
        <v>54</v>
      </c>
      <c r="S118" s="196" t="s">
        <v>56</v>
      </c>
    </row>
    <row r="119" spans="1:19" s="48" customFormat="1" ht="51" hidden="1" x14ac:dyDescent="0.2">
      <c r="A119" s="45">
        <v>96</v>
      </c>
      <c r="B119" s="116" t="s">
        <v>82</v>
      </c>
      <c r="C119" s="116" t="s">
        <v>82</v>
      </c>
      <c r="D119" s="107" t="s">
        <v>83</v>
      </c>
      <c r="E119" s="105" t="s">
        <v>32</v>
      </c>
      <c r="F119" s="116" t="s">
        <v>65</v>
      </c>
      <c r="G119" s="45" t="s">
        <v>33</v>
      </c>
      <c r="H119" s="116" t="s">
        <v>66</v>
      </c>
      <c r="I119" s="83">
        <v>71100000000</v>
      </c>
      <c r="J119" s="45" t="s">
        <v>34</v>
      </c>
      <c r="K119" s="117">
        <f>468000*1.2</f>
        <v>561600</v>
      </c>
      <c r="L119" s="109">
        <v>44870</v>
      </c>
      <c r="M119" s="109">
        <v>45291</v>
      </c>
      <c r="N119" s="64" t="s">
        <v>36</v>
      </c>
      <c r="O119" s="116" t="s">
        <v>54</v>
      </c>
      <c r="P119" s="174" t="s">
        <v>54</v>
      </c>
      <c r="Q119" s="188" t="s">
        <v>54</v>
      </c>
      <c r="R119" s="189" t="s">
        <v>54</v>
      </c>
      <c r="S119" s="158"/>
    </row>
    <row r="120" spans="1:19" s="48" customFormat="1" ht="51" x14ac:dyDescent="0.2">
      <c r="A120" s="45">
        <v>97</v>
      </c>
      <c r="B120" s="116" t="s">
        <v>86</v>
      </c>
      <c r="C120" s="116" t="s">
        <v>87</v>
      </c>
      <c r="D120" s="42" t="s">
        <v>300</v>
      </c>
      <c r="E120" s="120" t="s">
        <v>32</v>
      </c>
      <c r="F120" s="45">
        <v>876</v>
      </c>
      <c r="G120" s="44" t="s">
        <v>33</v>
      </c>
      <c r="H120" s="44">
        <v>1</v>
      </c>
      <c r="I120" s="44">
        <v>71100000000</v>
      </c>
      <c r="J120" s="47" t="s">
        <v>34</v>
      </c>
      <c r="K120" s="121">
        <v>500000</v>
      </c>
      <c r="L120" s="122">
        <v>44866</v>
      </c>
      <c r="M120" s="122">
        <v>45274</v>
      </c>
      <c r="N120" s="89" t="s">
        <v>55</v>
      </c>
      <c r="O120" s="44" t="s">
        <v>56</v>
      </c>
      <c r="P120" s="174" t="s">
        <v>56</v>
      </c>
      <c r="Q120" s="188" t="s">
        <v>54</v>
      </c>
      <c r="R120" s="189" t="s">
        <v>54</v>
      </c>
      <c r="S120" s="158"/>
    </row>
    <row r="121" spans="1:19" s="48" customFormat="1" ht="51" hidden="1" x14ac:dyDescent="0.2">
      <c r="A121" s="45">
        <v>98</v>
      </c>
      <c r="B121" s="116" t="s">
        <v>306</v>
      </c>
      <c r="C121" s="116" t="s">
        <v>307</v>
      </c>
      <c r="D121" s="42" t="s">
        <v>308</v>
      </c>
      <c r="E121" s="120" t="s">
        <v>32</v>
      </c>
      <c r="F121" s="45">
        <v>877</v>
      </c>
      <c r="G121" s="44" t="s">
        <v>33</v>
      </c>
      <c r="H121" s="44">
        <v>1</v>
      </c>
      <c r="I121" s="44">
        <v>71100000000</v>
      </c>
      <c r="J121" s="47" t="s">
        <v>34</v>
      </c>
      <c r="K121" s="121"/>
      <c r="L121" s="122"/>
      <c r="M121" s="122"/>
      <c r="N121" s="89"/>
      <c r="O121" s="123"/>
      <c r="P121" s="174"/>
      <c r="Q121" s="188" t="s">
        <v>54</v>
      </c>
      <c r="R121" s="189" t="s">
        <v>54</v>
      </c>
      <c r="S121" s="158"/>
    </row>
    <row r="122" spans="1:19" s="2" customFormat="1" ht="76.5" x14ac:dyDescent="0.2">
      <c r="A122" s="45">
        <v>99</v>
      </c>
      <c r="B122" s="148" t="s">
        <v>88</v>
      </c>
      <c r="C122" s="139" t="s">
        <v>88</v>
      </c>
      <c r="D122" s="47" t="s">
        <v>89</v>
      </c>
      <c r="E122" s="120" t="s">
        <v>32</v>
      </c>
      <c r="F122" s="45">
        <v>876</v>
      </c>
      <c r="G122" s="44" t="s">
        <v>33</v>
      </c>
      <c r="H122" s="44">
        <v>1</v>
      </c>
      <c r="I122" s="44">
        <v>71100000000</v>
      </c>
      <c r="J122" s="47" t="s">
        <v>34</v>
      </c>
      <c r="K122" s="121">
        <v>2369572.2000000002</v>
      </c>
      <c r="L122" s="149">
        <v>44835</v>
      </c>
      <c r="M122" s="149">
        <v>45261</v>
      </c>
      <c r="N122" s="89" t="s">
        <v>55</v>
      </c>
      <c r="O122" s="44" t="s">
        <v>56</v>
      </c>
      <c r="P122" s="174" t="s">
        <v>56</v>
      </c>
      <c r="Q122" s="188" t="s">
        <v>54</v>
      </c>
      <c r="R122" s="189" t="s">
        <v>54</v>
      </c>
      <c r="S122" s="159"/>
    </row>
    <row r="123" spans="1:19" s="2" customFormat="1" ht="51" x14ac:dyDescent="0.2">
      <c r="A123" s="45">
        <v>100</v>
      </c>
      <c r="B123" s="148" t="s">
        <v>90</v>
      </c>
      <c r="C123" s="101" t="s">
        <v>91</v>
      </c>
      <c r="D123" s="47" t="s">
        <v>309</v>
      </c>
      <c r="E123" s="120" t="s">
        <v>32</v>
      </c>
      <c r="F123" s="45">
        <v>876</v>
      </c>
      <c r="G123" s="44" t="s">
        <v>33</v>
      </c>
      <c r="H123" s="44">
        <v>1</v>
      </c>
      <c r="I123" s="44">
        <v>71100000000</v>
      </c>
      <c r="J123" s="47" t="s">
        <v>34</v>
      </c>
      <c r="K123" s="121">
        <v>400000</v>
      </c>
      <c r="L123" s="149">
        <v>44866</v>
      </c>
      <c r="M123" s="149">
        <v>45261</v>
      </c>
      <c r="N123" s="218" t="s">
        <v>55</v>
      </c>
      <c r="O123" s="44" t="s">
        <v>56</v>
      </c>
      <c r="P123" s="174" t="s">
        <v>56</v>
      </c>
      <c r="Q123" s="188" t="s">
        <v>54</v>
      </c>
      <c r="R123" s="189" t="s">
        <v>54</v>
      </c>
      <c r="S123" s="159"/>
    </row>
    <row r="124" spans="1:19" s="2" customFormat="1" ht="39.75" hidden="1" customHeight="1" x14ac:dyDescent="0.2">
      <c r="A124" s="45">
        <v>101</v>
      </c>
      <c r="B124" s="148" t="s">
        <v>90</v>
      </c>
      <c r="C124" s="101" t="s">
        <v>91</v>
      </c>
      <c r="D124" s="47" t="s">
        <v>310</v>
      </c>
      <c r="E124" s="120" t="s">
        <v>32</v>
      </c>
      <c r="F124" s="45">
        <v>876</v>
      </c>
      <c r="G124" s="44" t="s">
        <v>33</v>
      </c>
      <c r="H124" s="44">
        <v>1</v>
      </c>
      <c r="I124" s="44">
        <v>71100000000</v>
      </c>
      <c r="J124" s="47" t="s">
        <v>34</v>
      </c>
      <c r="K124" s="121"/>
      <c r="L124" s="149"/>
      <c r="M124" s="211"/>
      <c r="N124" s="142"/>
      <c r="O124" s="212"/>
      <c r="P124" s="174"/>
      <c r="Q124" s="188" t="s">
        <v>54</v>
      </c>
      <c r="R124" s="189" t="s">
        <v>54</v>
      </c>
      <c r="S124" s="159"/>
    </row>
    <row r="125" spans="1:19" s="2" customFormat="1" ht="49.5" hidden="1" customHeight="1" x14ac:dyDescent="0.2">
      <c r="A125" s="45">
        <v>102</v>
      </c>
      <c r="B125" s="148" t="s">
        <v>92</v>
      </c>
      <c r="C125" s="139" t="s">
        <v>92</v>
      </c>
      <c r="D125" s="42" t="s">
        <v>93</v>
      </c>
      <c r="E125" s="44" t="s">
        <v>32</v>
      </c>
      <c r="F125" s="45">
        <v>876</v>
      </c>
      <c r="G125" s="44" t="s">
        <v>33</v>
      </c>
      <c r="H125" s="44">
        <v>1</v>
      </c>
      <c r="I125" s="44">
        <v>71100000000</v>
      </c>
      <c r="J125" s="47" t="s">
        <v>34</v>
      </c>
      <c r="K125" s="126">
        <v>25000000</v>
      </c>
      <c r="L125" s="150">
        <v>44835</v>
      </c>
      <c r="M125" s="151" t="s">
        <v>94</v>
      </c>
      <c r="N125" s="44" t="s">
        <v>58</v>
      </c>
      <c r="O125" s="152" t="s">
        <v>56</v>
      </c>
      <c r="P125" s="174" t="s">
        <v>54</v>
      </c>
      <c r="Q125" s="188" t="s">
        <v>54</v>
      </c>
      <c r="R125" s="189" t="s">
        <v>54</v>
      </c>
      <c r="S125" s="159"/>
    </row>
    <row r="126" spans="1:19" s="2" customFormat="1" ht="70.5" hidden="1" customHeight="1" x14ac:dyDescent="0.2">
      <c r="A126" s="45">
        <v>103</v>
      </c>
      <c r="B126" s="64" t="s">
        <v>103</v>
      </c>
      <c r="C126" s="144" t="s">
        <v>127</v>
      </c>
      <c r="D126" s="113" t="s">
        <v>128</v>
      </c>
      <c r="E126" s="90" t="s">
        <v>32</v>
      </c>
      <c r="F126" s="90">
        <v>876</v>
      </c>
      <c r="G126" s="90" t="s">
        <v>33</v>
      </c>
      <c r="H126" s="90">
        <v>1</v>
      </c>
      <c r="I126" s="90">
        <v>71100000000</v>
      </c>
      <c r="J126" s="90" t="s">
        <v>34</v>
      </c>
      <c r="K126" s="145">
        <f>864000*1.2</f>
        <v>1036800</v>
      </c>
      <c r="L126" s="146">
        <v>44836</v>
      </c>
      <c r="M126" s="146">
        <v>45993</v>
      </c>
      <c r="N126" s="110" t="s">
        <v>36</v>
      </c>
      <c r="O126" s="147" t="s">
        <v>54</v>
      </c>
      <c r="P126" s="175" t="s">
        <v>54</v>
      </c>
      <c r="Q126" s="188" t="s">
        <v>54</v>
      </c>
      <c r="R126" s="189" t="s">
        <v>54</v>
      </c>
      <c r="S126" s="159"/>
    </row>
    <row r="127" spans="1:19" s="2" customFormat="1" ht="51" hidden="1" x14ac:dyDescent="0.2">
      <c r="A127" s="45">
        <v>104</v>
      </c>
      <c r="B127" s="64" t="s">
        <v>103</v>
      </c>
      <c r="C127" s="144" t="s">
        <v>127</v>
      </c>
      <c r="D127" s="113" t="s">
        <v>129</v>
      </c>
      <c r="E127" s="90" t="s">
        <v>32</v>
      </c>
      <c r="F127" s="90">
        <v>876</v>
      </c>
      <c r="G127" s="90" t="s">
        <v>33</v>
      </c>
      <c r="H127" s="90">
        <v>1</v>
      </c>
      <c r="I127" s="90">
        <v>71100000000</v>
      </c>
      <c r="J127" s="90" t="s">
        <v>34</v>
      </c>
      <c r="K127" s="183">
        <f>5100000*1.2</f>
        <v>6120000</v>
      </c>
      <c r="L127" s="146">
        <v>44836</v>
      </c>
      <c r="M127" s="146">
        <v>45993</v>
      </c>
      <c r="N127" s="110" t="s">
        <v>36</v>
      </c>
      <c r="O127" s="147" t="s">
        <v>54</v>
      </c>
      <c r="P127" s="175" t="s">
        <v>54</v>
      </c>
      <c r="Q127" s="188" t="s">
        <v>54</v>
      </c>
      <c r="R127" s="189" t="s">
        <v>54</v>
      </c>
      <c r="S127" s="196" t="s">
        <v>56</v>
      </c>
    </row>
    <row r="128" spans="1:19" s="2" customFormat="1" ht="51" hidden="1" x14ac:dyDescent="0.2">
      <c r="A128" s="45">
        <v>105</v>
      </c>
      <c r="B128" s="64" t="s">
        <v>103</v>
      </c>
      <c r="C128" s="144" t="s">
        <v>127</v>
      </c>
      <c r="D128" s="113" t="s">
        <v>130</v>
      </c>
      <c r="E128" s="90" t="s">
        <v>32</v>
      </c>
      <c r="F128" s="90">
        <v>876</v>
      </c>
      <c r="G128" s="90" t="s">
        <v>33</v>
      </c>
      <c r="H128" s="90">
        <v>1</v>
      </c>
      <c r="I128" s="90">
        <v>71100000000</v>
      </c>
      <c r="J128" s="90" t="s">
        <v>34</v>
      </c>
      <c r="K128" s="145">
        <f>2100000*1.2</f>
        <v>2520000</v>
      </c>
      <c r="L128" s="146">
        <v>44836</v>
      </c>
      <c r="M128" s="146">
        <v>45993</v>
      </c>
      <c r="N128" s="110" t="s">
        <v>36</v>
      </c>
      <c r="O128" s="147" t="s">
        <v>54</v>
      </c>
      <c r="P128" s="175" t="s">
        <v>54</v>
      </c>
      <c r="Q128" s="188" t="s">
        <v>54</v>
      </c>
      <c r="R128" s="189" t="s">
        <v>54</v>
      </c>
      <c r="S128" s="159"/>
    </row>
    <row r="129" spans="1:19" s="2" customFormat="1" ht="51" hidden="1" x14ac:dyDescent="0.2">
      <c r="A129" s="45">
        <v>106</v>
      </c>
      <c r="B129" s="64" t="s">
        <v>103</v>
      </c>
      <c r="C129" s="144" t="s">
        <v>127</v>
      </c>
      <c r="D129" s="113" t="s">
        <v>131</v>
      </c>
      <c r="E129" s="90" t="s">
        <v>32</v>
      </c>
      <c r="F129" s="90">
        <v>876</v>
      </c>
      <c r="G129" s="90" t="s">
        <v>33</v>
      </c>
      <c r="H129" s="90">
        <v>1</v>
      </c>
      <c r="I129" s="90">
        <v>71100000000</v>
      </c>
      <c r="J129" s="90" t="s">
        <v>34</v>
      </c>
      <c r="K129" s="145">
        <f>1700000*1.2</f>
        <v>2040000</v>
      </c>
      <c r="L129" s="146">
        <v>44836</v>
      </c>
      <c r="M129" s="146">
        <v>45993</v>
      </c>
      <c r="N129" s="110" t="s">
        <v>36</v>
      </c>
      <c r="O129" s="147" t="s">
        <v>54</v>
      </c>
      <c r="P129" s="175" t="s">
        <v>54</v>
      </c>
      <c r="Q129" s="188" t="s">
        <v>54</v>
      </c>
      <c r="R129" s="189" t="s">
        <v>54</v>
      </c>
      <c r="S129" s="159"/>
    </row>
    <row r="130" spans="1:19" s="2" customFormat="1" ht="51" hidden="1" x14ac:dyDescent="0.2">
      <c r="A130" s="45">
        <v>107</v>
      </c>
      <c r="B130" s="64" t="s">
        <v>103</v>
      </c>
      <c r="C130" s="144" t="s">
        <v>127</v>
      </c>
      <c r="D130" s="113" t="s">
        <v>132</v>
      </c>
      <c r="E130" s="90" t="s">
        <v>32</v>
      </c>
      <c r="F130" s="90">
        <v>876</v>
      </c>
      <c r="G130" s="90" t="s">
        <v>33</v>
      </c>
      <c r="H130" s="90">
        <v>1</v>
      </c>
      <c r="I130" s="90">
        <v>71100000000</v>
      </c>
      <c r="J130" s="90" t="s">
        <v>34</v>
      </c>
      <c r="K130" s="145">
        <f>1578600*1.2</f>
        <v>1894320</v>
      </c>
      <c r="L130" s="146">
        <v>44836</v>
      </c>
      <c r="M130" s="146">
        <v>45993</v>
      </c>
      <c r="N130" s="110" t="s">
        <v>36</v>
      </c>
      <c r="O130" s="147" t="s">
        <v>54</v>
      </c>
      <c r="P130" s="175" t="s">
        <v>54</v>
      </c>
      <c r="Q130" s="188" t="s">
        <v>54</v>
      </c>
      <c r="R130" s="189" t="s">
        <v>54</v>
      </c>
      <c r="S130" s="159"/>
    </row>
    <row r="131" spans="1:19" s="2" customFormat="1" ht="51" hidden="1" x14ac:dyDescent="0.2">
      <c r="A131" s="45">
        <v>108</v>
      </c>
      <c r="B131" s="64" t="s">
        <v>103</v>
      </c>
      <c r="C131" s="144" t="s">
        <v>127</v>
      </c>
      <c r="D131" s="113" t="s">
        <v>133</v>
      </c>
      <c r="E131" s="90" t="s">
        <v>32</v>
      </c>
      <c r="F131" s="90">
        <v>876</v>
      </c>
      <c r="G131" s="90" t="s">
        <v>33</v>
      </c>
      <c r="H131" s="90">
        <v>1</v>
      </c>
      <c r="I131" s="90">
        <v>71100000000</v>
      </c>
      <c r="J131" s="90" t="s">
        <v>34</v>
      </c>
      <c r="K131" s="145">
        <v>2088000</v>
      </c>
      <c r="L131" s="146">
        <v>44836</v>
      </c>
      <c r="M131" s="146">
        <v>45993</v>
      </c>
      <c r="N131" s="110" t="s">
        <v>36</v>
      </c>
      <c r="O131" s="147" t="s">
        <v>54</v>
      </c>
      <c r="P131" s="175" t="s">
        <v>54</v>
      </c>
      <c r="Q131" s="188" t="s">
        <v>54</v>
      </c>
      <c r="R131" s="189" t="s">
        <v>54</v>
      </c>
      <c r="S131" s="159"/>
    </row>
    <row r="132" spans="1:19" s="2" customFormat="1" ht="57.75" hidden="1" customHeight="1" x14ac:dyDescent="0.2">
      <c r="A132" s="45">
        <v>109</v>
      </c>
      <c r="B132" s="64" t="s">
        <v>103</v>
      </c>
      <c r="C132" s="144" t="s">
        <v>127</v>
      </c>
      <c r="D132" s="113" t="s">
        <v>134</v>
      </c>
      <c r="E132" s="90" t="s">
        <v>32</v>
      </c>
      <c r="F132" s="90">
        <v>876</v>
      </c>
      <c r="G132" s="90" t="s">
        <v>33</v>
      </c>
      <c r="H132" s="90">
        <v>1</v>
      </c>
      <c r="I132" s="90">
        <v>71100000000</v>
      </c>
      <c r="J132" s="90" t="s">
        <v>34</v>
      </c>
      <c r="K132" s="145">
        <f>1944000*1.2</f>
        <v>2332800</v>
      </c>
      <c r="L132" s="146">
        <v>44836</v>
      </c>
      <c r="M132" s="146">
        <v>45993</v>
      </c>
      <c r="N132" s="110" t="s">
        <v>36</v>
      </c>
      <c r="O132" s="147" t="s">
        <v>54</v>
      </c>
      <c r="P132" s="175" t="s">
        <v>54</v>
      </c>
      <c r="Q132" s="188" t="s">
        <v>54</v>
      </c>
      <c r="R132" s="189" t="s">
        <v>54</v>
      </c>
      <c r="S132" s="159"/>
    </row>
    <row r="133" spans="1:19" ht="47.25" hidden="1" customHeight="1" x14ac:dyDescent="0.25">
      <c r="A133" s="45">
        <v>110</v>
      </c>
      <c r="B133" s="144" t="s">
        <v>147</v>
      </c>
      <c r="C133" s="144" t="s">
        <v>148</v>
      </c>
      <c r="D133" s="90" t="s">
        <v>149</v>
      </c>
      <c r="E133" s="90" t="s">
        <v>32</v>
      </c>
      <c r="F133" s="90">
        <v>876</v>
      </c>
      <c r="G133" s="90" t="s">
        <v>33</v>
      </c>
      <c r="H133" s="90">
        <v>1</v>
      </c>
      <c r="I133" s="90">
        <v>71136000000</v>
      </c>
      <c r="J133" s="90" t="s">
        <v>34</v>
      </c>
      <c r="K133" s="108">
        <f>1350000*1.2</f>
        <v>1620000</v>
      </c>
      <c r="L133" s="157">
        <v>44896</v>
      </c>
      <c r="M133" s="157">
        <v>45261</v>
      </c>
      <c r="N133" s="64" t="s">
        <v>36</v>
      </c>
      <c r="O133" s="55" t="s">
        <v>54</v>
      </c>
      <c r="P133" s="171" t="s">
        <v>54</v>
      </c>
      <c r="Q133" s="188" t="s">
        <v>54</v>
      </c>
      <c r="R133" s="189" t="s">
        <v>54</v>
      </c>
      <c r="S133" s="197" t="s">
        <v>56</v>
      </c>
    </row>
    <row r="134" spans="1:19" ht="63" hidden="1" customHeight="1" x14ac:dyDescent="0.25">
      <c r="A134" s="45">
        <v>111</v>
      </c>
      <c r="B134" s="144" t="s">
        <v>153</v>
      </c>
      <c r="C134" s="144" t="s">
        <v>153</v>
      </c>
      <c r="D134" s="90" t="s">
        <v>152</v>
      </c>
      <c r="E134" s="90" t="s">
        <v>32</v>
      </c>
      <c r="F134" s="90">
        <v>876</v>
      </c>
      <c r="G134" s="90" t="s">
        <v>33</v>
      </c>
      <c r="H134" s="90">
        <v>1</v>
      </c>
      <c r="I134" s="90">
        <v>71136000000</v>
      </c>
      <c r="J134" s="90" t="s">
        <v>34</v>
      </c>
      <c r="K134" s="108">
        <v>11800000</v>
      </c>
      <c r="L134" s="157">
        <v>44897</v>
      </c>
      <c r="M134" s="157">
        <v>45628</v>
      </c>
      <c r="N134" s="90" t="s">
        <v>58</v>
      </c>
      <c r="O134" s="55" t="s">
        <v>56</v>
      </c>
      <c r="P134" s="171" t="s">
        <v>54</v>
      </c>
      <c r="Q134" s="188" t="s">
        <v>54</v>
      </c>
      <c r="R134" s="189" t="s">
        <v>54</v>
      </c>
      <c r="S134" s="125"/>
    </row>
    <row r="135" spans="1:19" ht="15" hidden="1" customHeight="1" x14ac:dyDescent="0.25">
      <c r="D135" s="8"/>
      <c r="K135" s="182">
        <f>SUBTOTAL(9,K78:K134)</f>
        <v>239921332.19999999</v>
      </c>
      <c r="M135" s="93"/>
    </row>
    <row r="136" spans="1:19" ht="15" hidden="1" customHeight="1" x14ac:dyDescent="0.25">
      <c r="D136" s="8"/>
      <c r="K136" s="182">
        <v>247035555.95999998</v>
      </c>
      <c r="L136" s="8" t="s">
        <v>162</v>
      </c>
      <c r="M136" s="93"/>
    </row>
    <row r="137" spans="1:19" ht="15" hidden="1" customHeight="1" x14ac:dyDescent="0.25">
      <c r="B137" s="180"/>
      <c r="C137" s="181" t="s">
        <v>155</v>
      </c>
      <c r="D137" s="180"/>
      <c r="F137" s="180"/>
      <c r="G137" s="180"/>
      <c r="K137" s="182">
        <v>60543492.037199996</v>
      </c>
      <c r="L137" s="8" t="s">
        <v>163</v>
      </c>
      <c r="M137" s="93"/>
    </row>
    <row r="138" spans="1:19" s="178" customFormat="1" ht="12.75" hidden="1" x14ac:dyDescent="0.2">
      <c r="A138" s="176" t="s">
        <v>156</v>
      </c>
      <c r="B138" s="176"/>
      <c r="C138" s="176"/>
      <c r="D138" s="176"/>
      <c r="E138" s="176"/>
      <c r="F138" s="176"/>
      <c r="G138" s="176"/>
      <c r="H138" s="176"/>
      <c r="I138" s="176"/>
      <c r="J138" s="177"/>
      <c r="K138" s="177"/>
      <c r="L138" s="177"/>
      <c r="M138" s="177"/>
      <c r="N138" s="177"/>
      <c r="O138" s="177"/>
      <c r="P138" s="177"/>
      <c r="Q138" s="177"/>
    </row>
    <row r="139" spans="1:19" s="178" customFormat="1" ht="32.25" customHeight="1" x14ac:dyDescent="0.2">
      <c r="A139" s="176"/>
      <c r="B139" s="176"/>
      <c r="C139" s="176"/>
      <c r="D139" s="176"/>
      <c r="E139" s="176"/>
      <c r="F139" s="176"/>
      <c r="G139" s="176"/>
      <c r="H139" s="176"/>
      <c r="I139" s="176"/>
      <c r="J139" s="177"/>
      <c r="K139" s="177"/>
      <c r="L139" s="177"/>
      <c r="M139" s="177"/>
      <c r="N139" s="177"/>
      <c r="O139" s="177"/>
      <c r="P139" s="177"/>
      <c r="Q139" s="177"/>
    </row>
    <row r="140" spans="1:19" ht="15" customHeight="1" x14ac:dyDescent="0.25">
      <c r="D140" s="8"/>
      <c r="K140" s="182"/>
      <c r="M140" s="93"/>
    </row>
    <row r="141" spans="1:19" ht="15" customHeight="1" x14ac:dyDescent="0.25">
      <c r="B141" s="180"/>
      <c r="C141" s="181" t="s">
        <v>155</v>
      </c>
      <c r="D141" s="180"/>
      <c r="F141" s="180"/>
      <c r="G141" s="180"/>
      <c r="K141" s="182"/>
      <c r="M141" s="93"/>
    </row>
    <row r="142" spans="1:19" s="178" customFormat="1" ht="12.75" x14ac:dyDescent="0.2">
      <c r="A142" s="176" t="s">
        <v>156</v>
      </c>
      <c r="B142" s="176"/>
      <c r="C142" s="176"/>
      <c r="D142" s="176"/>
      <c r="E142" s="176"/>
      <c r="F142" s="176"/>
      <c r="G142" s="176"/>
      <c r="H142" s="176"/>
      <c r="I142" s="176"/>
      <c r="J142" s="177"/>
      <c r="K142" s="177"/>
      <c r="L142" s="177"/>
      <c r="M142" s="177"/>
      <c r="N142" s="177"/>
      <c r="O142" s="177"/>
      <c r="P142" s="177"/>
      <c r="Q142" s="177"/>
    </row>
    <row r="143" spans="1:19" s="178" customFormat="1" ht="12.75" x14ac:dyDescent="0.2">
      <c r="A143" s="176"/>
      <c r="B143" s="176"/>
      <c r="C143" s="176"/>
      <c r="D143" s="176"/>
      <c r="E143" s="176"/>
      <c r="F143" s="176"/>
      <c r="G143" s="176"/>
      <c r="H143" s="176"/>
      <c r="I143" s="176"/>
      <c r="J143" s="177"/>
      <c r="K143" s="177"/>
      <c r="L143" s="177"/>
      <c r="M143" s="177"/>
      <c r="N143" s="177"/>
      <c r="O143" s="177"/>
      <c r="P143" s="177"/>
      <c r="Q143" s="177"/>
    </row>
    <row r="144" spans="1:19" s="178" customFormat="1" ht="12.75" x14ac:dyDescent="0.2">
      <c r="A144" s="176"/>
      <c r="B144" s="176"/>
      <c r="C144" s="176"/>
      <c r="D144" s="176"/>
      <c r="E144" s="176"/>
      <c r="F144" s="176"/>
      <c r="G144" s="176"/>
      <c r="H144" s="176"/>
      <c r="I144" s="176"/>
      <c r="J144" s="177"/>
      <c r="K144" s="177"/>
      <c r="L144" s="177"/>
      <c r="M144" s="177"/>
      <c r="N144" s="177"/>
      <c r="O144" s="177"/>
      <c r="P144" s="177"/>
      <c r="Q144" s="177"/>
    </row>
    <row r="145" spans="1:13" ht="15" customHeight="1" x14ac:dyDescent="0.25">
      <c r="B145" s="24"/>
      <c r="D145" s="8"/>
      <c r="L145" s="191"/>
      <c r="M145" s="93"/>
    </row>
    <row r="146" spans="1:13" ht="15" customHeight="1" x14ac:dyDescent="0.25">
      <c r="B146" s="179"/>
      <c r="D146" s="8"/>
      <c r="M146" s="93"/>
    </row>
    <row r="147" spans="1:13" ht="15" customHeight="1" x14ac:dyDescent="0.25">
      <c r="A147" s="24" t="s">
        <v>313</v>
      </c>
      <c r="D147" s="8"/>
      <c r="M147" s="93"/>
    </row>
    <row r="148" spans="1:13" ht="15" customHeight="1" x14ac:dyDescent="0.25">
      <c r="A148" s="24" t="s">
        <v>154</v>
      </c>
      <c r="D148" s="8"/>
      <c r="M148" s="93"/>
    </row>
    <row r="149" spans="1:13" ht="15" customHeight="1" x14ac:dyDescent="0.25">
      <c r="D149" s="8"/>
      <c r="M149" s="93"/>
    </row>
    <row r="150" spans="1:13" ht="15" customHeight="1" x14ac:dyDescent="0.25">
      <c r="D150" s="8"/>
      <c r="M150" s="93"/>
    </row>
    <row r="151" spans="1:13" ht="15" customHeight="1" x14ac:dyDescent="0.25">
      <c r="D151" s="8"/>
      <c r="M151" s="93"/>
    </row>
    <row r="152" spans="1:13" ht="15" customHeight="1" x14ac:dyDescent="0.25">
      <c r="D152" s="8"/>
      <c r="M152" s="93"/>
    </row>
    <row r="153" spans="1:13" ht="15" customHeight="1" x14ac:dyDescent="0.25">
      <c r="D153" s="8"/>
      <c r="M153" s="93"/>
    </row>
    <row r="154" spans="1:13" ht="15" customHeight="1" x14ac:dyDescent="0.25">
      <c r="D154" s="8"/>
      <c r="M154" s="93"/>
    </row>
    <row r="155" spans="1:13" ht="15" customHeight="1" x14ac:dyDescent="0.25">
      <c r="D155" s="8"/>
      <c r="M155" s="93"/>
    </row>
    <row r="156" spans="1:13" ht="15" customHeight="1" x14ac:dyDescent="0.25">
      <c r="D156" s="8"/>
      <c r="M156" s="93"/>
    </row>
    <row r="157" spans="1:13" ht="15" customHeight="1" x14ac:dyDescent="0.25">
      <c r="D157" s="8"/>
      <c r="M157" s="93"/>
    </row>
    <row r="158" spans="1:13" ht="15" customHeight="1" x14ac:dyDescent="0.25">
      <c r="D158" s="8"/>
      <c r="M158" s="93"/>
    </row>
    <row r="159" spans="1:13" ht="15" customHeight="1" x14ac:dyDescent="0.25">
      <c r="D159" s="8"/>
      <c r="M159" s="93"/>
    </row>
    <row r="160" spans="1:13" ht="15" customHeight="1" x14ac:dyDescent="0.25">
      <c r="D160" s="8"/>
      <c r="M160" s="93"/>
    </row>
    <row r="161" spans="4:13" ht="15" customHeight="1" x14ac:dyDescent="0.25">
      <c r="D161" s="8"/>
      <c r="M161" s="93"/>
    </row>
    <row r="162" spans="4:13" ht="15" customHeight="1" x14ac:dyDescent="0.25">
      <c r="D162" s="8"/>
      <c r="M162" s="93"/>
    </row>
    <row r="163" spans="4:13" ht="15" customHeight="1" x14ac:dyDescent="0.25">
      <c r="D163" s="8"/>
      <c r="M163" s="93"/>
    </row>
    <row r="164" spans="4:13" ht="15" customHeight="1" x14ac:dyDescent="0.25">
      <c r="D164" s="8"/>
      <c r="M164" s="93"/>
    </row>
    <row r="165" spans="4:13" ht="15" customHeight="1" x14ac:dyDescent="0.25">
      <c r="D165" s="8"/>
      <c r="M165" s="93"/>
    </row>
    <row r="166" spans="4:13" ht="15" customHeight="1" x14ac:dyDescent="0.25">
      <c r="D166" s="8"/>
      <c r="M166" s="93"/>
    </row>
    <row r="167" spans="4:13" ht="15" customHeight="1" x14ac:dyDescent="0.25">
      <c r="D167" s="8"/>
      <c r="M167" s="93"/>
    </row>
    <row r="168" spans="4:13" ht="15" customHeight="1" x14ac:dyDescent="0.25">
      <c r="D168" s="8"/>
      <c r="M168" s="93"/>
    </row>
    <row r="169" spans="4:13" ht="15" customHeight="1" x14ac:dyDescent="0.25">
      <c r="D169" s="8"/>
      <c r="M169" s="93"/>
    </row>
    <row r="170" spans="4:13" ht="15" customHeight="1" x14ac:dyDescent="0.25">
      <c r="D170" s="8"/>
      <c r="M170" s="93"/>
    </row>
    <row r="171" spans="4:13" ht="15" customHeight="1" x14ac:dyDescent="0.25">
      <c r="D171" s="8"/>
      <c r="M171" s="93"/>
    </row>
    <row r="172" spans="4:13" ht="15" customHeight="1" x14ac:dyDescent="0.25">
      <c r="D172" s="8"/>
      <c r="M172" s="93"/>
    </row>
    <row r="173" spans="4:13" ht="15" customHeight="1" x14ac:dyDescent="0.25">
      <c r="D173" s="8"/>
      <c r="M173" s="93"/>
    </row>
    <row r="174" spans="4:13" ht="15" customHeight="1" x14ac:dyDescent="0.25">
      <c r="D174" s="8"/>
      <c r="M174" s="93"/>
    </row>
    <row r="175" spans="4:13" ht="15" customHeight="1" x14ac:dyDescent="0.25">
      <c r="D175" s="8"/>
      <c r="M175" s="93"/>
    </row>
    <row r="176" spans="4:13" ht="15" customHeight="1" x14ac:dyDescent="0.25">
      <c r="D176" s="8"/>
      <c r="M176" s="93"/>
    </row>
    <row r="177" spans="4:13" ht="15" customHeight="1" x14ac:dyDescent="0.25">
      <c r="D177" s="8"/>
      <c r="M177" s="93"/>
    </row>
    <row r="178" spans="4:13" ht="15" customHeight="1" x14ac:dyDescent="0.25">
      <c r="D178" s="8"/>
      <c r="M178" s="93"/>
    </row>
    <row r="179" spans="4:13" ht="15" customHeight="1" x14ac:dyDescent="0.25">
      <c r="D179" s="8"/>
      <c r="M179" s="93"/>
    </row>
    <row r="180" spans="4:13" ht="15" customHeight="1" x14ac:dyDescent="0.25">
      <c r="D180" s="8"/>
      <c r="M180" s="93"/>
    </row>
    <row r="181" spans="4:13" ht="15" customHeight="1" x14ac:dyDescent="0.25">
      <c r="D181" s="8"/>
      <c r="M181" s="93"/>
    </row>
    <row r="182" spans="4:13" ht="15" customHeight="1" x14ac:dyDescent="0.25">
      <c r="D182" s="8"/>
      <c r="M182" s="93"/>
    </row>
    <row r="183" spans="4:13" ht="15" customHeight="1" x14ac:dyDescent="0.25">
      <c r="D183" s="8"/>
      <c r="M183" s="93"/>
    </row>
    <row r="184" spans="4:13" ht="15" customHeight="1" x14ac:dyDescent="0.25">
      <c r="D184" s="8"/>
      <c r="M184" s="93"/>
    </row>
    <row r="185" spans="4:13" ht="15" customHeight="1" x14ac:dyDescent="0.25">
      <c r="D185" s="8"/>
      <c r="M185" s="93"/>
    </row>
    <row r="186" spans="4:13" ht="15" customHeight="1" x14ac:dyDescent="0.25">
      <c r="D186" s="8"/>
      <c r="M186" s="93"/>
    </row>
    <row r="187" spans="4:13" ht="15" customHeight="1" x14ac:dyDescent="0.25">
      <c r="D187" s="8"/>
      <c r="M187" s="93"/>
    </row>
    <row r="188" spans="4:13" ht="15" customHeight="1" x14ac:dyDescent="0.25">
      <c r="D188" s="8"/>
      <c r="M188" s="93"/>
    </row>
    <row r="189" spans="4:13" ht="15" customHeight="1" x14ac:dyDescent="0.25">
      <c r="D189" s="8"/>
      <c r="M189" s="93"/>
    </row>
    <row r="190" spans="4:13" ht="15" customHeight="1" x14ac:dyDescent="0.25">
      <c r="D190" s="8"/>
      <c r="M190" s="93"/>
    </row>
    <row r="191" spans="4:13" ht="15" customHeight="1" x14ac:dyDescent="0.25">
      <c r="D191" s="8"/>
      <c r="M191" s="93"/>
    </row>
    <row r="192" spans="4:13" ht="15" customHeight="1" x14ac:dyDescent="0.25">
      <c r="D192" s="8"/>
      <c r="M192" s="93"/>
    </row>
    <row r="193" spans="4:13" ht="15" customHeight="1" x14ac:dyDescent="0.25">
      <c r="D193" s="8"/>
      <c r="M193" s="93"/>
    </row>
    <row r="194" spans="4:13" ht="15" customHeight="1" x14ac:dyDescent="0.25">
      <c r="D194" s="8"/>
      <c r="M194" s="93"/>
    </row>
    <row r="195" spans="4:13" ht="15" customHeight="1" x14ac:dyDescent="0.25">
      <c r="D195" s="8"/>
      <c r="M195" s="93"/>
    </row>
    <row r="196" spans="4:13" ht="15" customHeight="1" x14ac:dyDescent="0.25">
      <c r="D196" s="8"/>
      <c r="M196" s="93"/>
    </row>
    <row r="197" spans="4:13" ht="15" customHeight="1" x14ac:dyDescent="0.25">
      <c r="D197" s="8"/>
      <c r="M197" s="93"/>
    </row>
    <row r="198" spans="4:13" ht="15" customHeight="1" x14ac:dyDescent="0.25">
      <c r="D198" s="8"/>
      <c r="M198" s="93"/>
    </row>
    <row r="199" spans="4:13" ht="15" customHeight="1" x14ac:dyDescent="0.25">
      <c r="D199" s="8"/>
      <c r="M199" s="93"/>
    </row>
    <row r="200" spans="4:13" ht="15" customHeight="1" x14ac:dyDescent="0.25">
      <c r="D200" s="8"/>
      <c r="M200" s="93"/>
    </row>
    <row r="201" spans="4:13" ht="15" customHeight="1" x14ac:dyDescent="0.25">
      <c r="D201" s="8"/>
      <c r="M201" s="93"/>
    </row>
    <row r="202" spans="4:13" ht="15" customHeight="1" x14ac:dyDescent="0.25">
      <c r="D202" s="8"/>
      <c r="M202" s="93"/>
    </row>
    <row r="203" spans="4:13" ht="15" customHeight="1" x14ac:dyDescent="0.25">
      <c r="D203" s="8"/>
      <c r="M203" s="93"/>
    </row>
    <row r="204" spans="4:13" ht="15" customHeight="1" x14ac:dyDescent="0.25">
      <c r="D204" s="8"/>
      <c r="M204" s="93"/>
    </row>
    <row r="205" spans="4:13" ht="15" customHeight="1" x14ac:dyDescent="0.25">
      <c r="D205" s="8"/>
      <c r="M205" s="93"/>
    </row>
    <row r="206" spans="4:13" ht="15" customHeight="1" x14ac:dyDescent="0.25">
      <c r="D206" s="8"/>
      <c r="M206" s="93"/>
    </row>
    <row r="207" spans="4:13" ht="15" customHeight="1" x14ac:dyDescent="0.25">
      <c r="D207" s="8"/>
      <c r="M207" s="93"/>
    </row>
    <row r="208" spans="4:13" ht="15" customHeight="1" x14ac:dyDescent="0.25">
      <c r="D208" s="8"/>
      <c r="M208" s="93"/>
    </row>
    <row r="209" spans="4:13" ht="15" customHeight="1" x14ac:dyDescent="0.25">
      <c r="D209" s="8"/>
      <c r="M209" s="93"/>
    </row>
    <row r="210" spans="4:13" ht="15" customHeight="1" x14ac:dyDescent="0.25">
      <c r="D210" s="8"/>
      <c r="M210" s="93"/>
    </row>
    <row r="211" spans="4:13" ht="15" customHeight="1" x14ac:dyDescent="0.25">
      <c r="D211" s="8"/>
      <c r="M211" s="93"/>
    </row>
    <row r="212" spans="4:13" ht="15" customHeight="1" x14ac:dyDescent="0.25">
      <c r="D212" s="8"/>
      <c r="M212" s="93"/>
    </row>
    <row r="213" spans="4:13" ht="15" customHeight="1" x14ac:dyDescent="0.25">
      <c r="D213" s="8"/>
      <c r="M213" s="93"/>
    </row>
    <row r="214" spans="4:13" ht="15" customHeight="1" x14ac:dyDescent="0.25">
      <c r="D214" s="8"/>
      <c r="M214" s="93"/>
    </row>
    <row r="215" spans="4:13" ht="15" customHeight="1" x14ac:dyDescent="0.25">
      <c r="D215" s="8"/>
      <c r="M215" s="93"/>
    </row>
    <row r="216" spans="4:13" ht="15" customHeight="1" x14ac:dyDescent="0.25">
      <c r="D216" s="8"/>
      <c r="M216" s="93"/>
    </row>
    <row r="217" spans="4:13" ht="15" customHeight="1" x14ac:dyDescent="0.25">
      <c r="D217" s="8"/>
      <c r="M217" s="93"/>
    </row>
    <row r="218" spans="4:13" ht="15" customHeight="1" x14ac:dyDescent="0.25">
      <c r="D218" s="8"/>
      <c r="M218" s="93"/>
    </row>
    <row r="219" spans="4:13" ht="15" customHeight="1" x14ac:dyDescent="0.25">
      <c r="D219" s="8"/>
      <c r="M219" s="93"/>
    </row>
    <row r="220" spans="4:13" ht="15" customHeight="1" x14ac:dyDescent="0.25">
      <c r="D220" s="8"/>
      <c r="M220" s="93"/>
    </row>
    <row r="221" spans="4:13" ht="15" customHeight="1" x14ac:dyDescent="0.25">
      <c r="D221" s="8"/>
      <c r="M221" s="93"/>
    </row>
    <row r="222" spans="4:13" ht="15" customHeight="1" x14ac:dyDescent="0.25">
      <c r="D222" s="8"/>
      <c r="M222" s="93"/>
    </row>
    <row r="223" spans="4:13" ht="15" customHeight="1" x14ac:dyDescent="0.25">
      <c r="D223" s="8"/>
      <c r="M223" s="93"/>
    </row>
    <row r="224" spans="4:13" ht="15" customHeight="1" x14ac:dyDescent="0.25">
      <c r="D224" s="8"/>
      <c r="M224" s="93"/>
    </row>
    <row r="225" spans="4:13" ht="15" customHeight="1" x14ac:dyDescent="0.25">
      <c r="D225" s="8"/>
      <c r="M225" s="93"/>
    </row>
    <row r="226" spans="4:13" ht="15" customHeight="1" x14ac:dyDescent="0.25">
      <c r="D226" s="8"/>
      <c r="M226" s="93"/>
    </row>
    <row r="227" spans="4:13" ht="15" customHeight="1" x14ac:dyDescent="0.25">
      <c r="D227" s="8"/>
      <c r="M227" s="93"/>
    </row>
    <row r="228" spans="4:13" ht="15" customHeight="1" x14ac:dyDescent="0.25">
      <c r="D228" s="8"/>
      <c r="M228" s="93"/>
    </row>
    <row r="229" spans="4:13" ht="15" customHeight="1" x14ac:dyDescent="0.25">
      <c r="D229" s="8"/>
      <c r="M229" s="93"/>
    </row>
    <row r="230" spans="4:13" ht="15" customHeight="1" x14ac:dyDescent="0.25">
      <c r="D230" s="8"/>
      <c r="M230" s="93"/>
    </row>
    <row r="231" spans="4:13" ht="15" customHeight="1" x14ac:dyDescent="0.25">
      <c r="D231" s="8"/>
      <c r="M231" s="93"/>
    </row>
    <row r="232" spans="4:13" ht="15" customHeight="1" x14ac:dyDescent="0.25">
      <c r="D232" s="8"/>
      <c r="M232" s="93"/>
    </row>
    <row r="233" spans="4:13" ht="15" customHeight="1" x14ac:dyDescent="0.25">
      <c r="D233" s="8"/>
      <c r="M233" s="93"/>
    </row>
    <row r="234" spans="4:13" ht="15" customHeight="1" x14ac:dyDescent="0.25">
      <c r="D234" s="8"/>
      <c r="M234" s="93"/>
    </row>
    <row r="235" spans="4:13" ht="15" customHeight="1" x14ac:dyDescent="0.25">
      <c r="D235" s="8"/>
      <c r="M235" s="93"/>
    </row>
    <row r="236" spans="4:13" ht="15" customHeight="1" x14ac:dyDescent="0.25">
      <c r="D236" s="8"/>
      <c r="M236" s="93"/>
    </row>
    <row r="237" spans="4:13" ht="15" customHeight="1" x14ac:dyDescent="0.25">
      <c r="D237" s="8"/>
      <c r="M237" s="93"/>
    </row>
    <row r="238" spans="4:13" ht="15" customHeight="1" x14ac:dyDescent="0.25">
      <c r="D238" s="8"/>
      <c r="M238" s="93"/>
    </row>
    <row r="239" spans="4:13" ht="15" customHeight="1" x14ac:dyDescent="0.25">
      <c r="D239" s="8"/>
      <c r="M239" s="93"/>
    </row>
    <row r="240" spans="4:13" ht="15" customHeight="1" x14ac:dyDescent="0.25">
      <c r="D240" s="8"/>
      <c r="M240" s="93"/>
    </row>
    <row r="241" spans="4:13" ht="15" customHeight="1" x14ac:dyDescent="0.25">
      <c r="D241" s="8"/>
      <c r="M241" s="93"/>
    </row>
    <row r="242" spans="4:13" ht="15" customHeight="1" x14ac:dyDescent="0.25">
      <c r="D242" s="8"/>
      <c r="M242" s="93"/>
    </row>
    <row r="243" spans="4:13" ht="15" customHeight="1" x14ac:dyDescent="0.25">
      <c r="D243" s="8"/>
      <c r="M243" s="93"/>
    </row>
    <row r="244" spans="4:13" ht="15" customHeight="1" x14ac:dyDescent="0.25">
      <c r="D244" s="8"/>
      <c r="M244" s="93"/>
    </row>
    <row r="245" spans="4:13" ht="15" customHeight="1" x14ac:dyDescent="0.25">
      <c r="D245" s="8"/>
      <c r="M245" s="93"/>
    </row>
    <row r="246" spans="4:13" ht="15" customHeight="1" x14ac:dyDescent="0.25">
      <c r="D246" s="8"/>
      <c r="M246" s="93"/>
    </row>
    <row r="247" spans="4:13" ht="15" customHeight="1" x14ac:dyDescent="0.25">
      <c r="D247" s="8"/>
      <c r="M247" s="93"/>
    </row>
    <row r="248" spans="4:13" ht="15" customHeight="1" x14ac:dyDescent="0.25">
      <c r="D248" s="8"/>
      <c r="M248" s="93"/>
    </row>
    <row r="249" spans="4:13" ht="15" customHeight="1" x14ac:dyDescent="0.25">
      <c r="D249" s="8"/>
      <c r="M249" s="93"/>
    </row>
    <row r="250" spans="4:13" ht="15" customHeight="1" x14ac:dyDescent="0.25">
      <c r="D250" s="8"/>
      <c r="M250" s="93"/>
    </row>
    <row r="251" spans="4:13" ht="15" customHeight="1" x14ac:dyDescent="0.25">
      <c r="D251" s="8"/>
      <c r="M251" s="93"/>
    </row>
    <row r="252" spans="4:13" ht="15" customHeight="1" x14ac:dyDescent="0.25">
      <c r="D252" s="8"/>
      <c r="M252" s="93"/>
    </row>
    <row r="253" spans="4:13" ht="15" customHeight="1" x14ac:dyDescent="0.25">
      <c r="D253" s="8"/>
      <c r="M253" s="93"/>
    </row>
    <row r="254" spans="4:13" ht="15" customHeight="1" x14ac:dyDescent="0.25">
      <c r="D254" s="8"/>
      <c r="M254" s="93"/>
    </row>
    <row r="255" spans="4:13" ht="15" customHeight="1" x14ac:dyDescent="0.25">
      <c r="D255" s="8"/>
      <c r="M255" s="93"/>
    </row>
    <row r="256" spans="4:13" ht="15" customHeight="1" x14ac:dyDescent="0.25">
      <c r="D256" s="8"/>
      <c r="M256" s="93"/>
    </row>
    <row r="257" spans="4:13" ht="15" customHeight="1" x14ac:dyDescent="0.25">
      <c r="D257" s="8"/>
      <c r="M257" s="93"/>
    </row>
    <row r="258" spans="4:13" ht="15" customHeight="1" x14ac:dyDescent="0.25">
      <c r="D258" s="8"/>
      <c r="M258" s="93"/>
    </row>
    <row r="259" spans="4:13" ht="15" customHeight="1" x14ac:dyDescent="0.25">
      <c r="D259" s="8"/>
      <c r="M259" s="93"/>
    </row>
    <row r="260" spans="4:13" ht="15" customHeight="1" x14ac:dyDescent="0.25">
      <c r="D260" s="8"/>
      <c r="M260" s="93"/>
    </row>
    <row r="261" spans="4:13" ht="15" customHeight="1" x14ac:dyDescent="0.25">
      <c r="D261" s="8"/>
      <c r="M261" s="93"/>
    </row>
    <row r="262" spans="4:13" ht="15" customHeight="1" x14ac:dyDescent="0.25">
      <c r="D262" s="8"/>
      <c r="M262" s="93"/>
    </row>
    <row r="263" spans="4:13" ht="15" customHeight="1" x14ac:dyDescent="0.25">
      <c r="D263" s="8"/>
      <c r="M263" s="93"/>
    </row>
    <row r="264" spans="4:13" ht="15" customHeight="1" x14ac:dyDescent="0.25">
      <c r="D264" s="8"/>
      <c r="M264" s="93"/>
    </row>
    <row r="265" spans="4:13" ht="15" customHeight="1" x14ac:dyDescent="0.25">
      <c r="D265" s="8"/>
      <c r="M265" s="93"/>
    </row>
    <row r="266" spans="4:13" ht="15" customHeight="1" x14ac:dyDescent="0.25">
      <c r="D266" s="8"/>
      <c r="M266" s="93"/>
    </row>
    <row r="267" spans="4:13" ht="15" customHeight="1" x14ac:dyDescent="0.25">
      <c r="D267" s="8"/>
      <c r="M267" s="93"/>
    </row>
    <row r="268" spans="4:13" ht="15" customHeight="1" x14ac:dyDescent="0.25">
      <c r="D268" s="8"/>
      <c r="M268" s="93"/>
    </row>
    <row r="269" spans="4:13" ht="15" customHeight="1" x14ac:dyDescent="0.25">
      <c r="D269" s="8"/>
      <c r="M269" s="93"/>
    </row>
    <row r="270" spans="4:13" ht="15" customHeight="1" x14ac:dyDescent="0.25">
      <c r="D270" s="8"/>
      <c r="M270" s="93"/>
    </row>
    <row r="271" spans="4:13" ht="15" customHeight="1" x14ac:dyDescent="0.25">
      <c r="D271" s="8"/>
      <c r="M271" s="93"/>
    </row>
    <row r="272" spans="4:13" ht="15" customHeight="1" x14ac:dyDescent="0.25">
      <c r="D272" s="8"/>
      <c r="M272" s="93"/>
    </row>
    <row r="273" spans="4:13" ht="15" customHeight="1" x14ac:dyDescent="0.25">
      <c r="D273" s="8"/>
      <c r="M273" s="93"/>
    </row>
    <row r="274" spans="4:13" ht="15" customHeight="1" x14ac:dyDescent="0.25">
      <c r="D274" s="8"/>
      <c r="M274" s="93"/>
    </row>
    <row r="275" spans="4:13" ht="15" customHeight="1" x14ac:dyDescent="0.25">
      <c r="D275" s="8"/>
      <c r="M275" s="93"/>
    </row>
    <row r="276" spans="4:13" ht="15" customHeight="1" x14ac:dyDescent="0.25">
      <c r="D276" s="8"/>
      <c r="M276" s="93"/>
    </row>
    <row r="277" spans="4:13" ht="15" customHeight="1" x14ac:dyDescent="0.25">
      <c r="D277" s="8"/>
      <c r="M277" s="93"/>
    </row>
    <row r="278" spans="4:13" ht="15" customHeight="1" x14ac:dyDescent="0.25">
      <c r="D278" s="8"/>
      <c r="M278" s="93"/>
    </row>
    <row r="279" spans="4:13" ht="15" customHeight="1" x14ac:dyDescent="0.25">
      <c r="D279" s="8"/>
      <c r="M279" s="93"/>
    </row>
    <row r="280" spans="4:13" ht="15" customHeight="1" x14ac:dyDescent="0.25">
      <c r="D280" s="8"/>
      <c r="M280" s="93"/>
    </row>
    <row r="281" spans="4:13" ht="15" customHeight="1" x14ac:dyDescent="0.25">
      <c r="D281" s="8"/>
      <c r="M281" s="93"/>
    </row>
    <row r="282" spans="4:13" ht="15" customHeight="1" x14ac:dyDescent="0.25">
      <c r="D282" s="8"/>
      <c r="M282" s="93"/>
    </row>
    <row r="283" spans="4:13" ht="15" customHeight="1" x14ac:dyDescent="0.25">
      <c r="D283" s="8"/>
      <c r="M283" s="93"/>
    </row>
    <row r="284" spans="4:13" ht="15" customHeight="1" x14ac:dyDescent="0.25">
      <c r="D284" s="8"/>
      <c r="M284" s="93"/>
    </row>
    <row r="285" spans="4:13" ht="15" customHeight="1" x14ac:dyDescent="0.25">
      <c r="D285" s="8"/>
      <c r="M285" s="93"/>
    </row>
    <row r="286" spans="4:13" ht="15" customHeight="1" x14ac:dyDescent="0.25">
      <c r="D286" s="8"/>
      <c r="M286" s="93"/>
    </row>
    <row r="287" spans="4:13" ht="15" customHeight="1" x14ac:dyDescent="0.25">
      <c r="D287" s="8"/>
      <c r="M287" s="93"/>
    </row>
    <row r="288" spans="4:13" ht="15" customHeight="1" x14ac:dyDescent="0.25">
      <c r="D288" s="8"/>
      <c r="M288" s="93"/>
    </row>
    <row r="289" spans="4:13" ht="15" customHeight="1" x14ac:dyDescent="0.25">
      <c r="D289" s="8"/>
      <c r="M289" s="93"/>
    </row>
    <row r="290" spans="4:13" ht="15" customHeight="1" x14ac:dyDescent="0.25">
      <c r="D290" s="8"/>
      <c r="M290" s="93"/>
    </row>
    <row r="291" spans="4:13" ht="15" customHeight="1" x14ac:dyDescent="0.25">
      <c r="D291" s="8"/>
      <c r="M291" s="93"/>
    </row>
    <row r="292" spans="4:13" ht="15" customHeight="1" x14ac:dyDescent="0.25">
      <c r="D292" s="8"/>
      <c r="M292" s="93"/>
    </row>
    <row r="293" spans="4:13" ht="15" customHeight="1" x14ac:dyDescent="0.25">
      <c r="D293" s="8"/>
      <c r="M293" s="93"/>
    </row>
    <row r="294" spans="4:13" ht="15" customHeight="1" x14ac:dyDescent="0.25">
      <c r="D294" s="8"/>
      <c r="M294" s="93"/>
    </row>
    <row r="295" spans="4:13" ht="15" customHeight="1" x14ac:dyDescent="0.25">
      <c r="D295" s="8"/>
      <c r="M295" s="93"/>
    </row>
    <row r="296" spans="4:13" ht="15" customHeight="1" x14ac:dyDescent="0.25">
      <c r="D296" s="8"/>
      <c r="M296" s="93"/>
    </row>
    <row r="297" spans="4:13" ht="15" customHeight="1" x14ac:dyDescent="0.25">
      <c r="D297" s="8"/>
      <c r="M297" s="93"/>
    </row>
    <row r="298" spans="4:13" ht="15" customHeight="1" x14ac:dyDescent="0.25">
      <c r="D298" s="8"/>
      <c r="M298" s="93"/>
    </row>
    <row r="299" spans="4:13" ht="15" customHeight="1" x14ac:dyDescent="0.25">
      <c r="D299" s="8"/>
      <c r="M299" s="93"/>
    </row>
    <row r="300" spans="4:13" ht="15" customHeight="1" x14ac:dyDescent="0.25">
      <c r="D300" s="8"/>
      <c r="M300" s="93"/>
    </row>
    <row r="301" spans="4:13" ht="15" customHeight="1" x14ac:dyDescent="0.25">
      <c r="D301" s="8"/>
      <c r="M301" s="93"/>
    </row>
    <row r="302" spans="4:13" ht="15" customHeight="1" x14ac:dyDescent="0.25">
      <c r="D302" s="8"/>
      <c r="M302" s="93"/>
    </row>
    <row r="303" spans="4:13" ht="15" customHeight="1" x14ac:dyDescent="0.25">
      <c r="D303" s="8"/>
      <c r="M303" s="93"/>
    </row>
    <row r="304" spans="4:13" ht="15" customHeight="1" x14ac:dyDescent="0.25">
      <c r="D304" s="8"/>
      <c r="M304" s="93"/>
    </row>
    <row r="305" spans="4:13" ht="15" customHeight="1" x14ac:dyDescent="0.25">
      <c r="D305" s="8"/>
      <c r="M305" s="93"/>
    </row>
    <row r="306" spans="4:13" ht="15" customHeight="1" x14ac:dyDescent="0.25">
      <c r="D306" s="8"/>
      <c r="M306" s="93"/>
    </row>
    <row r="307" spans="4:13" ht="15" customHeight="1" x14ac:dyDescent="0.25">
      <c r="D307" s="8"/>
      <c r="M307" s="93"/>
    </row>
    <row r="308" spans="4:13" ht="15" customHeight="1" x14ac:dyDescent="0.25">
      <c r="D308" s="8"/>
      <c r="M308" s="93"/>
    </row>
    <row r="309" spans="4:13" ht="15" customHeight="1" x14ac:dyDescent="0.25">
      <c r="D309" s="8"/>
      <c r="M309" s="93"/>
    </row>
    <row r="310" spans="4:13" ht="15" customHeight="1" x14ac:dyDescent="0.25">
      <c r="D310" s="8"/>
      <c r="M310" s="93"/>
    </row>
    <row r="311" spans="4:13" ht="15" customHeight="1" x14ac:dyDescent="0.25">
      <c r="D311" s="8"/>
      <c r="M311" s="93"/>
    </row>
    <row r="312" spans="4:13" ht="15" customHeight="1" x14ac:dyDescent="0.25">
      <c r="D312" s="8"/>
      <c r="M312" s="93"/>
    </row>
    <row r="313" spans="4:13" ht="15" customHeight="1" x14ac:dyDescent="0.25">
      <c r="D313" s="8"/>
      <c r="M313" s="93"/>
    </row>
    <row r="314" spans="4:13" ht="15" customHeight="1" x14ac:dyDescent="0.25">
      <c r="D314" s="8"/>
      <c r="M314" s="93"/>
    </row>
    <row r="315" spans="4:13" ht="15" customHeight="1" x14ac:dyDescent="0.25">
      <c r="D315" s="8"/>
      <c r="M315" s="93"/>
    </row>
    <row r="316" spans="4:13" ht="15" customHeight="1" x14ac:dyDescent="0.25">
      <c r="D316" s="8"/>
      <c r="M316" s="93"/>
    </row>
    <row r="317" spans="4:13" ht="15" customHeight="1" x14ac:dyDescent="0.25">
      <c r="D317" s="8"/>
      <c r="M317" s="93"/>
    </row>
    <row r="318" spans="4:13" ht="15" customHeight="1" x14ac:dyDescent="0.25">
      <c r="D318" s="8"/>
      <c r="M318" s="93"/>
    </row>
    <row r="319" spans="4:13" ht="15" customHeight="1" x14ac:dyDescent="0.25">
      <c r="D319" s="8"/>
      <c r="M319" s="93"/>
    </row>
    <row r="320" spans="4:13" ht="15" customHeight="1" x14ac:dyDescent="0.25">
      <c r="D320" s="8"/>
      <c r="M320" s="93"/>
    </row>
    <row r="321" spans="4:13" ht="15" customHeight="1" x14ac:dyDescent="0.25">
      <c r="D321" s="8"/>
      <c r="M321" s="93"/>
    </row>
    <row r="322" spans="4:13" ht="15" customHeight="1" x14ac:dyDescent="0.25">
      <c r="D322" s="8"/>
      <c r="M322" s="93"/>
    </row>
    <row r="323" spans="4:13" ht="15" customHeight="1" x14ac:dyDescent="0.25">
      <c r="D323" s="8"/>
      <c r="M323" s="93"/>
    </row>
    <row r="324" spans="4:13" ht="15" customHeight="1" x14ac:dyDescent="0.25">
      <c r="D324" s="8"/>
      <c r="M324" s="93"/>
    </row>
    <row r="325" spans="4:13" ht="15" customHeight="1" x14ac:dyDescent="0.25">
      <c r="D325" s="8"/>
      <c r="M325" s="93"/>
    </row>
    <row r="326" spans="4:13" ht="15" customHeight="1" x14ac:dyDescent="0.25">
      <c r="D326" s="8"/>
      <c r="M326" s="93"/>
    </row>
    <row r="327" spans="4:13" ht="15" customHeight="1" x14ac:dyDescent="0.25">
      <c r="D327" s="8"/>
      <c r="M327" s="93"/>
    </row>
    <row r="328" spans="4:13" ht="15" customHeight="1" x14ac:dyDescent="0.25">
      <c r="D328" s="8"/>
      <c r="M328" s="93"/>
    </row>
    <row r="329" spans="4:13" ht="15" customHeight="1" x14ac:dyDescent="0.25">
      <c r="D329" s="8"/>
      <c r="M329" s="93"/>
    </row>
    <row r="330" spans="4:13" ht="15" customHeight="1" x14ac:dyDescent="0.25">
      <c r="D330" s="8"/>
      <c r="M330" s="93"/>
    </row>
    <row r="331" spans="4:13" ht="15" customHeight="1" x14ac:dyDescent="0.25">
      <c r="D331" s="8"/>
      <c r="M331" s="93"/>
    </row>
    <row r="332" spans="4:13" ht="15" customHeight="1" x14ac:dyDescent="0.25">
      <c r="D332" s="8"/>
      <c r="M332" s="93"/>
    </row>
    <row r="333" spans="4:13" ht="15" customHeight="1" x14ac:dyDescent="0.25">
      <c r="D333" s="8"/>
      <c r="M333" s="93"/>
    </row>
    <row r="334" spans="4:13" ht="15" customHeight="1" x14ac:dyDescent="0.25">
      <c r="D334" s="8"/>
      <c r="M334" s="93"/>
    </row>
    <row r="335" spans="4:13" ht="15" customHeight="1" x14ac:dyDescent="0.25">
      <c r="D335" s="8"/>
      <c r="M335" s="93"/>
    </row>
    <row r="336" spans="4:13" ht="15" customHeight="1" x14ac:dyDescent="0.25">
      <c r="D336" s="8"/>
      <c r="M336" s="93"/>
    </row>
    <row r="337" spans="4:13" ht="15" customHeight="1" x14ac:dyDescent="0.25">
      <c r="D337" s="8"/>
      <c r="M337" s="93"/>
    </row>
    <row r="338" spans="4:13" ht="15" customHeight="1" x14ac:dyDescent="0.25">
      <c r="D338" s="8"/>
      <c r="M338" s="93"/>
    </row>
    <row r="339" spans="4:13" ht="15" customHeight="1" x14ac:dyDescent="0.25">
      <c r="D339" s="8"/>
      <c r="M339" s="93"/>
    </row>
    <row r="340" spans="4:13" ht="15" customHeight="1" x14ac:dyDescent="0.25">
      <c r="D340" s="8"/>
      <c r="M340" s="93"/>
    </row>
    <row r="341" spans="4:13" ht="15" customHeight="1" x14ac:dyDescent="0.25">
      <c r="D341" s="8"/>
      <c r="M341" s="93"/>
    </row>
    <row r="342" spans="4:13" ht="15" customHeight="1" x14ac:dyDescent="0.25">
      <c r="D342" s="8"/>
      <c r="M342" s="93"/>
    </row>
    <row r="343" spans="4:13" ht="15" customHeight="1" x14ac:dyDescent="0.25">
      <c r="D343" s="8"/>
      <c r="M343" s="93"/>
    </row>
    <row r="344" spans="4:13" ht="15" customHeight="1" x14ac:dyDescent="0.25">
      <c r="D344" s="8"/>
      <c r="M344" s="93"/>
    </row>
    <row r="345" spans="4:13" ht="15" customHeight="1" x14ac:dyDescent="0.25">
      <c r="D345" s="8"/>
      <c r="M345" s="93"/>
    </row>
    <row r="346" spans="4:13" ht="15" customHeight="1" x14ac:dyDescent="0.25">
      <c r="D346" s="8"/>
      <c r="M346" s="93"/>
    </row>
    <row r="347" spans="4:13" ht="15" customHeight="1" x14ac:dyDescent="0.25">
      <c r="D347" s="8"/>
      <c r="M347" s="93"/>
    </row>
    <row r="348" spans="4:13" ht="15" customHeight="1" x14ac:dyDescent="0.25">
      <c r="D348" s="8"/>
      <c r="M348" s="93"/>
    </row>
    <row r="349" spans="4:13" ht="15" customHeight="1" x14ac:dyDescent="0.25">
      <c r="D349" s="8"/>
      <c r="M349" s="93"/>
    </row>
    <row r="350" spans="4:13" ht="15" customHeight="1" x14ac:dyDescent="0.25">
      <c r="D350" s="8"/>
      <c r="M350" s="93"/>
    </row>
    <row r="351" spans="4:13" ht="15" customHeight="1" x14ac:dyDescent="0.25">
      <c r="D351" s="8"/>
      <c r="M351" s="93"/>
    </row>
    <row r="352" spans="4:13" ht="15" customHeight="1" x14ac:dyDescent="0.25">
      <c r="D352" s="8"/>
      <c r="M352" s="93"/>
    </row>
    <row r="353" spans="4:13" ht="15" customHeight="1" x14ac:dyDescent="0.25">
      <c r="D353" s="8"/>
      <c r="M353" s="93"/>
    </row>
    <row r="354" spans="4:13" ht="15" customHeight="1" x14ac:dyDescent="0.25">
      <c r="D354" s="8"/>
      <c r="M354" s="93"/>
    </row>
    <row r="355" spans="4:13" ht="15" customHeight="1" x14ac:dyDescent="0.25">
      <c r="D355" s="8"/>
      <c r="M355" s="93"/>
    </row>
    <row r="356" spans="4:13" ht="15" customHeight="1" x14ac:dyDescent="0.25">
      <c r="D356" s="8"/>
      <c r="M356" s="93"/>
    </row>
    <row r="357" spans="4:13" ht="15" customHeight="1" x14ac:dyDescent="0.25">
      <c r="D357" s="8"/>
      <c r="M357" s="93"/>
    </row>
    <row r="358" spans="4:13" ht="15" customHeight="1" x14ac:dyDescent="0.25">
      <c r="D358" s="8"/>
      <c r="M358" s="93"/>
    </row>
    <row r="359" spans="4:13" ht="15" customHeight="1" x14ac:dyDescent="0.25">
      <c r="D359" s="8"/>
      <c r="M359" s="93"/>
    </row>
    <row r="360" spans="4:13" ht="15" customHeight="1" x14ac:dyDescent="0.25">
      <c r="D360" s="8"/>
      <c r="M360" s="93"/>
    </row>
    <row r="361" spans="4:13" ht="15" customHeight="1" x14ac:dyDescent="0.25">
      <c r="D361" s="8"/>
      <c r="M361" s="93"/>
    </row>
    <row r="362" spans="4:13" ht="15" customHeight="1" x14ac:dyDescent="0.25">
      <c r="D362" s="8"/>
      <c r="M362" s="93"/>
    </row>
    <row r="363" spans="4:13" ht="15" customHeight="1" x14ac:dyDescent="0.25">
      <c r="D363" s="8"/>
      <c r="M363" s="93"/>
    </row>
    <row r="364" spans="4:13" ht="15" customHeight="1" x14ac:dyDescent="0.25">
      <c r="D364" s="8"/>
      <c r="M364" s="93"/>
    </row>
    <row r="365" spans="4:13" ht="15" customHeight="1" x14ac:dyDescent="0.25">
      <c r="D365" s="8"/>
      <c r="M365" s="93"/>
    </row>
    <row r="366" spans="4:13" ht="15" customHeight="1" x14ac:dyDescent="0.25">
      <c r="D366" s="8"/>
      <c r="M366" s="93"/>
    </row>
    <row r="367" spans="4:13" ht="15" customHeight="1" x14ac:dyDescent="0.25">
      <c r="D367" s="8"/>
      <c r="M367" s="93"/>
    </row>
    <row r="368" spans="4:13" ht="15" customHeight="1" x14ac:dyDescent="0.25">
      <c r="D368" s="8"/>
      <c r="M368" s="93"/>
    </row>
    <row r="369" spans="4:13" ht="15" customHeight="1" x14ac:dyDescent="0.25">
      <c r="D369" s="8"/>
      <c r="M369" s="93"/>
    </row>
    <row r="370" spans="4:13" ht="15" customHeight="1" x14ac:dyDescent="0.25">
      <c r="D370" s="8"/>
      <c r="M370" s="93"/>
    </row>
    <row r="371" spans="4:13" ht="15" customHeight="1" x14ac:dyDescent="0.25">
      <c r="D371" s="8"/>
      <c r="M371" s="93"/>
    </row>
    <row r="372" spans="4:13" ht="15" customHeight="1" x14ac:dyDescent="0.25">
      <c r="D372" s="8"/>
      <c r="M372" s="93"/>
    </row>
    <row r="373" spans="4:13" ht="15" customHeight="1" x14ac:dyDescent="0.25">
      <c r="D373" s="8"/>
      <c r="M373" s="93"/>
    </row>
    <row r="374" spans="4:13" ht="15" customHeight="1" x14ac:dyDescent="0.25">
      <c r="D374" s="8"/>
      <c r="M374" s="93"/>
    </row>
    <row r="375" spans="4:13" ht="15" customHeight="1" x14ac:dyDescent="0.25">
      <c r="D375" s="8"/>
      <c r="M375" s="93"/>
    </row>
    <row r="376" spans="4:13" ht="15" customHeight="1" x14ac:dyDescent="0.25">
      <c r="D376" s="8"/>
      <c r="M376" s="93"/>
    </row>
    <row r="377" spans="4:13" ht="15" customHeight="1" x14ac:dyDescent="0.25">
      <c r="D377" s="8"/>
      <c r="M377" s="93"/>
    </row>
    <row r="378" spans="4:13" ht="15" customHeight="1" x14ac:dyDescent="0.25">
      <c r="D378" s="8"/>
      <c r="M378" s="93"/>
    </row>
    <row r="379" spans="4:13" ht="15" customHeight="1" x14ac:dyDescent="0.25">
      <c r="D379" s="8"/>
      <c r="M379" s="93"/>
    </row>
    <row r="380" spans="4:13" ht="15" customHeight="1" x14ac:dyDescent="0.25">
      <c r="D380" s="8"/>
      <c r="M380" s="93"/>
    </row>
    <row r="381" spans="4:13" ht="15" customHeight="1" x14ac:dyDescent="0.25">
      <c r="D381" s="8"/>
      <c r="M381" s="93"/>
    </row>
    <row r="382" spans="4:13" ht="15" customHeight="1" x14ac:dyDescent="0.25">
      <c r="D382" s="8"/>
      <c r="M382" s="93"/>
    </row>
    <row r="383" spans="4:13" ht="15" customHeight="1" x14ac:dyDescent="0.25">
      <c r="D383" s="8"/>
      <c r="M383" s="93"/>
    </row>
    <row r="384" spans="4:13" ht="15" customHeight="1" x14ac:dyDescent="0.25">
      <c r="D384" s="8"/>
      <c r="M384" s="93"/>
    </row>
    <row r="385" spans="4:13" ht="15" customHeight="1" x14ac:dyDescent="0.25">
      <c r="D385" s="8"/>
      <c r="M385" s="93"/>
    </row>
    <row r="386" spans="4:13" ht="15" customHeight="1" x14ac:dyDescent="0.25">
      <c r="D386" s="8"/>
      <c r="M386" s="93"/>
    </row>
    <row r="387" spans="4:13" ht="15" customHeight="1" x14ac:dyDescent="0.25">
      <c r="D387" s="8"/>
      <c r="M387" s="93"/>
    </row>
    <row r="388" spans="4:13" ht="15" customHeight="1" x14ac:dyDescent="0.25">
      <c r="D388" s="8"/>
      <c r="M388" s="93"/>
    </row>
    <row r="389" spans="4:13" ht="15" customHeight="1" x14ac:dyDescent="0.25">
      <c r="D389" s="8"/>
      <c r="M389" s="93"/>
    </row>
    <row r="390" spans="4:13" ht="15" customHeight="1" x14ac:dyDescent="0.25">
      <c r="D390" s="8"/>
      <c r="M390" s="93"/>
    </row>
    <row r="391" spans="4:13" ht="15" customHeight="1" x14ac:dyDescent="0.25">
      <c r="D391" s="8"/>
      <c r="M391" s="93"/>
    </row>
    <row r="392" spans="4:13" ht="15" customHeight="1" x14ac:dyDescent="0.25">
      <c r="D392" s="8"/>
      <c r="M392" s="93"/>
    </row>
    <row r="393" spans="4:13" ht="15" customHeight="1" x14ac:dyDescent="0.25">
      <c r="D393" s="8"/>
      <c r="M393" s="93"/>
    </row>
    <row r="394" spans="4:13" ht="15" customHeight="1" x14ac:dyDescent="0.25">
      <c r="D394" s="8"/>
      <c r="M394" s="93"/>
    </row>
    <row r="395" spans="4:13" ht="15" customHeight="1" x14ac:dyDescent="0.25">
      <c r="D395" s="8"/>
      <c r="M395" s="93"/>
    </row>
    <row r="396" spans="4:13" ht="15" customHeight="1" x14ac:dyDescent="0.25">
      <c r="D396" s="8"/>
      <c r="M396" s="93"/>
    </row>
    <row r="397" spans="4:13" ht="15" customHeight="1" x14ac:dyDescent="0.25">
      <c r="D397" s="8"/>
      <c r="M397" s="93"/>
    </row>
    <row r="398" spans="4:13" ht="15" customHeight="1" x14ac:dyDescent="0.25">
      <c r="D398" s="8"/>
      <c r="M398" s="93"/>
    </row>
    <row r="399" spans="4:13" ht="15" customHeight="1" x14ac:dyDescent="0.25">
      <c r="D399" s="8"/>
      <c r="M399" s="93"/>
    </row>
    <row r="400" spans="4:13" ht="15" customHeight="1" x14ac:dyDescent="0.25">
      <c r="D400" s="8"/>
      <c r="M400" s="93"/>
    </row>
    <row r="401" spans="4:13" ht="15" customHeight="1" x14ac:dyDescent="0.25">
      <c r="D401" s="8"/>
      <c r="M401" s="93"/>
    </row>
    <row r="402" spans="4:13" ht="15" customHeight="1" x14ac:dyDescent="0.25">
      <c r="D402" s="8"/>
      <c r="M402" s="93"/>
    </row>
    <row r="403" spans="4:13" ht="15" customHeight="1" x14ac:dyDescent="0.25">
      <c r="D403" s="8"/>
      <c r="M403" s="93"/>
    </row>
    <row r="404" spans="4:13" ht="15" customHeight="1" x14ac:dyDescent="0.25">
      <c r="D404" s="8"/>
      <c r="M404" s="93"/>
    </row>
    <row r="405" spans="4:13" ht="15" customHeight="1" x14ac:dyDescent="0.25">
      <c r="D405" s="8"/>
      <c r="M405" s="93"/>
    </row>
    <row r="406" spans="4:13" ht="15" customHeight="1" x14ac:dyDescent="0.25">
      <c r="D406" s="8"/>
      <c r="M406" s="93"/>
    </row>
    <row r="407" spans="4:13" ht="15" customHeight="1" x14ac:dyDescent="0.25">
      <c r="D407" s="8"/>
      <c r="M407" s="93"/>
    </row>
    <row r="408" spans="4:13" ht="15" customHeight="1" x14ac:dyDescent="0.25">
      <c r="D408" s="8"/>
      <c r="M408" s="93"/>
    </row>
    <row r="409" spans="4:13" ht="15" customHeight="1" x14ac:dyDescent="0.25">
      <c r="D409" s="8"/>
      <c r="M409" s="93"/>
    </row>
    <row r="410" spans="4:13" ht="15" customHeight="1" x14ac:dyDescent="0.25">
      <c r="D410" s="8"/>
      <c r="M410" s="93"/>
    </row>
    <row r="411" spans="4:13" ht="15" customHeight="1" x14ac:dyDescent="0.25">
      <c r="D411" s="8"/>
      <c r="M411" s="93"/>
    </row>
    <row r="412" spans="4:13" ht="15" customHeight="1" x14ac:dyDescent="0.25">
      <c r="D412" s="8"/>
      <c r="M412" s="93"/>
    </row>
    <row r="413" spans="4:13" ht="15" customHeight="1" x14ac:dyDescent="0.25">
      <c r="D413" s="8"/>
      <c r="M413" s="93"/>
    </row>
    <row r="414" spans="4:13" ht="15" customHeight="1" x14ac:dyDescent="0.25">
      <c r="D414" s="8"/>
      <c r="M414" s="93"/>
    </row>
    <row r="415" spans="4:13" ht="15" customHeight="1" x14ac:dyDescent="0.25">
      <c r="D415" s="8"/>
      <c r="M415" s="93"/>
    </row>
    <row r="416" spans="4:13" ht="15" customHeight="1" x14ac:dyDescent="0.25">
      <c r="D416" s="8"/>
      <c r="M416" s="93"/>
    </row>
    <row r="417" spans="4:13" ht="15" customHeight="1" x14ac:dyDescent="0.25">
      <c r="D417" s="8"/>
      <c r="M417" s="93"/>
    </row>
    <row r="418" spans="4:13" ht="15" customHeight="1" x14ac:dyDescent="0.25">
      <c r="D418" s="8"/>
      <c r="M418" s="93"/>
    </row>
    <row r="419" spans="4:13" ht="15" customHeight="1" x14ac:dyDescent="0.25">
      <c r="D419" s="8"/>
      <c r="M419" s="93"/>
    </row>
    <row r="420" spans="4:13" ht="15" customHeight="1" x14ac:dyDescent="0.25">
      <c r="D420" s="8"/>
      <c r="M420" s="93"/>
    </row>
    <row r="421" spans="4:13" ht="15" customHeight="1" x14ac:dyDescent="0.25">
      <c r="D421" s="8"/>
      <c r="M421" s="93"/>
    </row>
    <row r="422" spans="4:13" ht="15" customHeight="1" x14ac:dyDescent="0.25">
      <c r="D422" s="8"/>
      <c r="M422" s="93"/>
    </row>
    <row r="423" spans="4:13" ht="15" customHeight="1" x14ac:dyDescent="0.25">
      <c r="D423" s="8"/>
      <c r="M423" s="93"/>
    </row>
    <row r="424" spans="4:13" ht="15" customHeight="1" x14ac:dyDescent="0.25">
      <c r="D424" s="8"/>
      <c r="M424" s="93"/>
    </row>
    <row r="425" spans="4:13" ht="15" customHeight="1" x14ac:dyDescent="0.25">
      <c r="D425" s="8"/>
      <c r="M425" s="93"/>
    </row>
    <row r="426" spans="4:13" ht="15" customHeight="1" x14ac:dyDescent="0.25">
      <c r="D426" s="8"/>
      <c r="M426" s="93"/>
    </row>
    <row r="427" spans="4:13" ht="15" customHeight="1" x14ac:dyDescent="0.25">
      <c r="D427" s="8"/>
      <c r="M427" s="93"/>
    </row>
    <row r="428" spans="4:13" ht="15" customHeight="1" x14ac:dyDescent="0.25">
      <c r="D428" s="8"/>
      <c r="M428" s="93"/>
    </row>
    <row r="429" spans="4:13" ht="15" customHeight="1" x14ac:dyDescent="0.25">
      <c r="D429" s="8"/>
      <c r="M429" s="93"/>
    </row>
    <row r="430" spans="4:13" ht="15" customHeight="1" x14ac:dyDescent="0.25">
      <c r="D430" s="8"/>
      <c r="M430" s="93"/>
    </row>
    <row r="431" spans="4:13" ht="15" customHeight="1" x14ac:dyDescent="0.25">
      <c r="D431" s="8"/>
      <c r="M431" s="93"/>
    </row>
    <row r="432" spans="4:13" ht="15" customHeight="1" x14ac:dyDescent="0.25">
      <c r="D432" s="8"/>
      <c r="M432" s="93"/>
    </row>
    <row r="433" spans="4:13" ht="15" customHeight="1" x14ac:dyDescent="0.25">
      <c r="D433" s="8"/>
      <c r="M433" s="93"/>
    </row>
    <row r="434" spans="4:13" ht="15" customHeight="1" x14ac:dyDescent="0.25">
      <c r="D434" s="8"/>
      <c r="M434" s="93"/>
    </row>
    <row r="435" spans="4:13" ht="15" customHeight="1" x14ac:dyDescent="0.25">
      <c r="D435" s="8"/>
      <c r="M435" s="93"/>
    </row>
    <row r="436" spans="4:13" ht="15" customHeight="1" x14ac:dyDescent="0.25">
      <c r="D436" s="8"/>
      <c r="M436" s="93"/>
    </row>
    <row r="437" spans="4:13" ht="15" customHeight="1" x14ac:dyDescent="0.25">
      <c r="D437" s="8"/>
      <c r="M437" s="93"/>
    </row>
    <row r="438" spans="4:13" ht="15" customHeight="1" x14ac:dyDescent="0.25">
      <c r="D438" s="8"/>
      <c r="M438" s="93"/>
    </row>
    <row r="439" spans="4:13" ht="15" customHeight="1" x14ac:dyDescent="0.25">
      <c r="D439" s="8"/>
      <c r="M439" s="93"/>
    </row>
    <row r="440" spans="4:13" ht="15" customHeight="1" x14ac:dyDescent="0.25">
      <c r="D440" s="8"/>
      <c r="M440" s="93"/>
    </row>
    <row r="441" spans="4:13" ht="15" customHeight="1" x14ac:dyDescent="0.25">
      <c r="D441" s="8"/>
      <c r="M441" s="93"/>
    </row>
    <row r="442" spans="4:13" ht="15" customHeight="1" x14ac:dyDescent="0.25">
      <c r="D442" s="8"/>
      <c r="M442" s="93"/>
    </row>
    <row r="443" spans="4:13" ht="15" customHeight="1" x14ac:dyDescent="0.25">
      <c r="D443" s="8"/>
      <c r="M443" s="93"/>
    </row>
    <row r="444" spans="4:13" ht="15" customHeight="1" x14ac:dyDescent="0.25">
      <c r="D444" s="8"/>
      <c r="M444" s="93"/>
    </row>
    <row r="445" spans="4:13" ht="15" customHeight="1" x14ac:dyDescent="0.25">
      <c r="D445" s="8"/>
      <c r="M445" s="93"/>
    </row>
    <row r="446" spans="4:13" ht="15" customHeight="1" x14ac:dyDescent="0.25">
      <c r="D446" s="8"/>
      <c r="M446" s="93"/>
    </row>
    <row r="447" spans="4:13" ht="15" customHeight="1" x14ac:dyDescent="0.25">
      <c r="D447" s="8"/>
      <c r="M447" s="93"/>
    </row>
    <row r="448" spans="4:13" ht="15" customHeight="1" x14ac:dyDescent="0.25">
      <c r="D448" s="8"/>
      <c r="M448" s="93"/>
    </row>
    <row r="449" spans="4:13" ht="15" customHeight="1" x14ac:dyDescent="0.25">
      <c r="D449" s="8"/>
      <c r="M449" s="93"/>
    </row>
    <row r="450" spans="4:13" ht="15" customHeight="1" x14ac:dyDescent="0.25">
      <c r="D450" s="8"/>
      <c r="M450" s="93"/>
    </row>
    <row r="451" spans="4:13" ht="15" customHeight="1" x14ac:dyDescent="0.25">
      <c r="D451" s="8"/>
      <c r="M451" s="93"/>
    </row>
    <row r="452" spans="4:13" ht="15" customHeight="1" x14ac:dyDescent="0.25">
      <c r="D452" s="8"/>
      <c r="M452" s="93"/>
    </row>
    <row r="453" spans="4:13" ht="15" customHeight="1" x14ac:dyDescent="0.25">
      <c r="D453" s="8"/>
      <c r="M453" s="93"/>
    </row>
    <row r="454" spans="4:13" ht="15" customHeight="1" x14ac:dyDescent="0.25">
      <c r="D454" s="8"/>
      <c r="M454" s="93"/>
    </row>
    <row r="455" spans="4:13" ht="15" customHeight="1" x14ac:dyDescent="0.25">
      <c r="D455" s="8"/>
      <c r="M455" s="93"/>
    </row>
    <row r="456" spans="4:13" ht="15" customHeight="1" x14ac:dyDescent="0.25">
      <c r="D456" s="8"/>
      <c r="M456" s="93"/>
    </row>
    <row r="457" spans="4:13" ht="15" customHeight="1" x14ac:dyDescent="0.25">
      <c r="D457" s="8"/>
      <c r="M457" s="93"/>
    </row>
    <row r="458" spans="4:13" ht="15" customHeight="1" x14ac:dyDescent="0.25">
      <c r="D458" s="8"/>
      <c r="M458" s="93"/>
    </row>
    <row r="459" spans="4:13" ht="15" customHeight="1" x14ac:dyDescent="0.25">
      <c r="D459" s="8"/>
      <c r="M459" s="93"/>
    </row>
    <row r="460" spans="4:13" ht="15" customHeight="1" x14ac:dyDescent="0.25">
      <c r="D460" s="8"/>
      <c r="M460" s="93"/>
    </row>
    <row r="461" spans="4:13" ht="15" customHeight="1" x14ac:dyDescent="0.25">
      <c r="D461" s="8"/>
      <c r="M461" s="93"/>
    </row>
    <row r="462" spans="4:13" ht="15" customHeight="1" x14ac:dyDescent="0.25">
      <c r="D462" s="8"/>
      <c r="M462" s="93"/>
    </row>
  </sheetData>
  <autoFilter ref="A19:S138">
    <filterColumn colId="15">
      <filters>
        <filter val="да"/>
      </filters>
    </filterColumn>
  </autoFilter>
  <mergeCells count="22">
    <mergeCell ref="Q16:Q18"/>
    <mergeCell ref="R16:R18"/>
    <mergeCell ref="D17:D18"/>
    <mergeCell ref="E17:E18"/>
    <mergeCell ref="F17:G17"/>
    <mergeCell ref="H17:H18"/>
    <mergeCell ref="I17:J17"/>
    <mergeCell ref="K17:K18"/>
    <mergeCell ref="L17:M17"/>
    <mergeCell ref="O16:O17"/>
    <mergeCell ref="D16:M16"/>
    <mergeCell ref="N16:N18"/>
    <mergeCell ref="B2:N2"/>
    <mergeCell ref="B5:O5"/>
    <mergeCell ref="B7:N7"/>
    <mergeCell ref="B9:O9"/>
    <mergeCell ref="P16:P18"/>
    <mergeCell ref="F14:I14"/>
    <mergeCell ref="A15:O15"/>
    <mergeCell ref="A16:A18"/>
    <mergeCell ref="B16:B18"/>
    <mergeCell ref="C16:C18"/>
  </mergeCells>
  <printOptions horizontalCentered="1"/>
  <pageMargins left="0.23622047244094491" right="0.23622047244094491" top="0.19685039370078741" bottom="0.19685039370078741" header="0.11811023622047245"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2022 общий</vt:lpstr>
      <vt:lpstr>План 2022 МСП.</vt:lpstr>
      <vt:lpstr>'План 2022 МСП.'!Область_печати</vt:lpstr>
      <vt:lpstr>'План 2022 общий'!Область_печати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2021-12-29T08:28:50Z</dcterms:modified>
</cp:coreProperties>
</file>